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5\SECTOR CENTRAL\2do Avance Gestión Financiera 2025\Excel 2do Avance 2025\"/>
    </mc:Choice>
  </mc:AlternateContent>
  <bookViews>
    <workbookView xWindow="0" yWindow="0" windowWidth="28800" windowHeight="12322"/>
  </bookViews>
  <sheets>
    <sheet name="Table 1" sheetId="1" r:id="rId1"/>
  </sheets>
  <definedNames>
    <definedName name="_xlnm.Print_Titles" localSheetId="0">'Table 1'!$1:$8</definedName>
  </definedNames>
  <calcPr calcId="152511"/>
</workbook>
</file>

<file path=xl/calcChain.xml><?xml version="1.0" encoding="utf-8"?>
<calcChain xmlns="http://schemas.openxmlformats.org/spreadsheetml/2006/main">
  <c r="D29" i="1" l="1"/>
  <c r="D20" i="1"/>
  <c r="D18" i="1" s="1"/>
  <c r="D21" i="1"/>
  <c r="D22" i="1"/>
  <c r="D23" i="1"/>
  <c r="D24" i="1"/>
  <c r="D25" i="1"/>
  <c r="D26" i="1"/>
  <c r="D27" i="1"/>
  <c r="D19" i="1"/>
  <c r="D12" i="1"/>
  <c r="D10" i="1" s="1"/>
  <c r="D13" i="1"/>
  <c r="D14" i="1"/>
  <c r="D15" i="1"/>
  <c r="D16" i="1"/>
  <c r="D17" i="1"/>
  <c r="D11" i="1"/>
  <c r="D76" i="1"/>
  <c r="D72" i="1"/>
  <c r="D38" i="1"/>
  <c r="B146" i="1" l="1"/>
  <c r="B93" i="1"/>
  <c r="C48" i="1"/>
  <c r="B48" i="1"/>
  <c r="E93" i="1" l="1"/>
  <c r="C93" i="1"/>
  <c r="C124" i="1"/>
  <c r="E124" i="1"/>
  <c r="F124" i="1"/>
  <c r="B124" i="1"/>
  <c r="F48" i="1"/>
  <c r="E48" i="1"/>
  <c r="B151" i="1"/>
  <c r="C138" i="1"/>
  <c r="E138" i="1"/>
  <c r="F138" i="1"/>
  <c r="B138" i="1"/>
  <c r="F93" i="1"/>
  <c r="F85" i="1"/>
  <c r="E85" i="1"/>
  <c r="C85" i="1"/>
  <c r="B85" i="1"/>
  <c r="D58" i="1"/>
  <c r="D55" i="1"/>
  <c r="D54" i="1"/>
  <c r="D53" i="1"/>
  <c r="B38" i="1"/>
  <c r="B28" i="1"/>
  <c r="B18" i="1"/>
  <c r="B10" i="1"/>
  <c r="F146" i="1" l="1"/>
  <c r="F151" i="1"/>
  <c r="E146" i="1"/>
  <c r="C146" i="1"/>
  <c r="D146" i="1" s="1"/>
  <c r="C151" i="1"/>
  <c r="D151" i="1" s="1"/>
  <c r="C134" i="1"/>
  <c r="D134" i="1" s="1"/>
  <c r="C114" i="1"/>
  <c r="F76" i="1"/>
  <c r="F72" i="1"/>
  <c r="F64" i="1"/>
  <c r="E76" i="1"/>
  <c r="E72" i="1"/>
  <c r="E64" i="1"/>
  <c r="D66" i="1"/>
  <c r="G66" i="1" s="1"/>
  <c r="D67" i="1"/>
  <c r="G67" i="1" s="1"/>
  <c r="D68" i="1"/>
  <c r="G68" i="1" s="1"/>
  <c r="D69" i="1"/>
  <c r="G69" i="1" s="1"/>
  <c r="D70" i="1"/>
  <c r="G70" i="1" s="1"/>
  <c r="D71" i="1"/>
  <c r="G71" i="1" s="1"/>
  <c r="D74" i="1"/>
  <c r="G74" i="1" s="1"/>
  <c r="D75" i="1"/>
  <c r="G75" i="1" s="1"/>
  <c r="D78" i="1"/>
  <c r="G78" i="1" s="1"/>
  <c r="D79" i="1"/>
  <c r="G79" i="1" s="1"/>
  <c r="D80" i="1"/>
  <c r="G80" i="1" s="1"/>
  <c r="D81" i="1"/>
  <c r="G81" i="1" s="1"/>
  <c r="D82" i="1"/>
  <c r="G82" i="1" s="1"/>
  <c r="D83" i="1"/>
  <c r="G83" i="1" s="1"/>
  <c r="D77" i="1"/>
  <c r="G77" i="1" s="1"/>
  <c r="D73" i="1"/>
  <c r="G73" i="1" s="1"/>
  <c r="D65" i="1"/>
  <c r="D62" i="1"/>
  <c r="G62" i="1" s="1"/>
  <c r="D63" i="1"/>
  <c r="G63" i="1" s="1"/>
  <c r="D61" i="1"/>
  <c r="D60" i="1" s="1"/>
  <c r="F134" i="1"/>
  <c r="E151" i="1"/>
  <c r="E134" i="1"/>
  <c r="D153" i="1"/>
  <c r="G153" i="1" s="1"/>
  <c r="D154" i="1"/>
  <c r="G154" i="1" s="1"/>
  <c r="D155" i="1"/>
  <c r="G155" i="1" s="1"/>
  <c r="D156" i="1"/>
  <c r="G156" i="1" s="1"/>
  <c r="D157" i="1"/>
  <c r="G157" i="1" s="1"/>
  <c r="D158" i="1"/>
  <c r="G158" i="1" s="1"/>
  <c r="D152" i="1"/>
  <c r="G152" i="1" s="1"/>
  <c r="D149" i="1"/>
  <c r="G149" i="1" s="1"/>
  <c r="D148" i="1"/>
  <c r="G148" i="1" s="1"/>
  <c r="D147" i="1"/>
  <c r="G147" i="1" s="1"/>
  <c r="D140" i="1"/>
  <c r="G140" i="1" s="1"/>
  <c r="D141" i="1"/>
  <c r="G141" i="1" s="1"/>
  <c r="D142" i="1"/>
  <c r="G142" i="1" s="1"/>
  <c r="D143" i="1"/>
  <c r="G143" i="1" s="1"/>
  <c r="D144" i="1"/>
  <c r="G144" i="1" s="1"/>
  <c r="D145" i="1"/>
  <c r="G145" i="1" s="1"/>
  <c r="D139" i="1"/>
  <c r="D137" i="1"/>
  <c r="G137" i="1" s="1"/>
  <c r="D136" i="1"/>
  <c r="G136" i="1" s="1"/>
  <c r="D135" i="1"/>
  <c r="G135" i="1" s="1"/>
  <c r="D133" i="1"/>
  <c r="G133" i="1" s="1"/>
  <c r="D132" i="1"/>
  <c r="G132" i="1" s="1"/>
  <c r="D131" i="1"/>
  <c r="G131" i="1" s="1"/>
  <c r="G38" i="1"/>
  <c r="G65" i="1" l="1"/>
  <c r="D64" i="1"/>
  <c r="G139" i="1"/>
  <c r="G138" i="1" s="1"/>
  <c r="D138" i="1"/>
  <c r="G64" i="1"/>
  <c r="G72" i="1"/>
  <c r="G134" i="1"/>
  <c r="G146" i="1"/>
  <c r="G151" i="1"/>
  <c r="G76" i="1"/>
  <c r="G91" i="1"/>
  <c r="G61" i="1"/>
  <c r="G60" i="1" s="1"/>
  <c r="G49" i="1"/>
  <c r="G20" i="1"/>
  <c r="G21" i="1"/>
  <c r="G22" i="1"/>
  <c r="G23" i="1"/>
  <c r="G19" i="1"/>
  <c r="G13" i="1" l="1"/>
  <c r="G11" i="1" l="1"/>
  <c r="D126" i="1" l="1"/>
  <c r="G126" i="1" s="1"/>
  <c r="D127" i="1"/>
  <c r="G127" i="1" s="1"/>
  <c r="D128" i="1"/>
  <c r="G128" i="1" s="1"/>
  <c r="D129" i="1"/>
  <c r="G129" i="1" s="1"/>
  <c r="D130" i="1"/>
  <c r="G130" i="1" s="1"/>
  <c r="D125" i="1"/>
  <c r="D116" i="1"/>
  <c r="D117" i="1"/>
  <c r="G117" i="1" s="1"/>
  <c r="D118" i="1"/>
  <c r="G118" i="1" s="1"/>
  <c r="D119" i="1"/>
  <c r="G119" i="1" s="1"/>
  <c r="D120" i="1"/>
  <c r="G120" i="1" s="1"/>
  <c r="D121" i="1"/>
  <c r="G121" i="1" s="1"/>
  <c r="D122" i="1"/>
  <c r="G122" i="1" s="1"/>
  <c r="D123" i="1"/>
  <c r="G123" i="1" s="1"/>
  <c r="D115" i="1"/>
  <c r="G115" i="1" s="1"/>
  <c r="E114" i="1"/>
  <c r="F114" i="1"/>
  <c r="B114" i="1"/>
  <c r="D106" i="1"/>
  <c r="G106" i="1" s="1"/>
  <c r="D107" i="1"/>
  <c r="G107" i="1" s="1"/>
  <c r="D108" i="1"/>
  <c r="G108" i="1" s="1"/>
  <c r="D109" i="1"/>
  <c r="G109" i="1" s="1"/>
  <c r="D110" i="1"/>
  <c r="G110" i="1" s="1"/>
  <c r="D111" i="1"/>
  <c r="G111" i="1" s="1"/>
  <c r="D112" i="1"/>
  <c r="G112" i="1" s="1"/>
  <c r="D113" i="1"/>
  <c r="G113" i="1" s="1"/>
  <c r="D105" i="1"/>
  <c r="G105" i="1" s="1"/>
  <c r="C104" i="1"/>
  <c r="E104" i="1"/>
  <c r="F104" i="1"/>
  <c r="B104" i="1"/>
  <c r="D95" i="1"/>
  <c r="G95" i="1" s="1"/>
  <c r="D96" i="1"/>
  <c r="G96" i="1" s="1"/>
  <c r="D97" i="1"/>
  <c r="G97" i="1" s="1"/>
  <c r="D98" i="1"/>
  <c r="G98" i="1" s="1"/>
  <c r="D99" i="1"/>
  <c r="G99" i="1" s="1"/>
  <c r="D100" i="1"/>
  <c r="G100" i="1" s="1"/>
  <c r="D101" i="1"/>
  <c r="G101" i="1" s="1"/>
  <c r="D102" i="1"/>
  <c r="G102" i="1" s="1"/>
  <c r="D94" i="1"/>
  <c r="D92" i="1"/>
  <c r="G92" i="1" s="1"/>
  <c r="D87" i="1"/>
  <c r="G87" i="1" s="1"/>
  <c r="D88" i="1"/>
  <c r="G88" i="1" s="1"/>
  <c r="D89" i="1"/>
  <c r="G89" i="1" s="1"/>
  <c r="D90" i="1"/>
  <c r="G90" i="1" s="1"/>
  <c r="D86" i="1"/>
  <c r="D51" i="1"/>
  <c r="D52" i="1"/>
  <c r="G52" i="1" s="1"/>
  <c r="G53" i="1"/>
  <c r="G54" i="1"/>
  <c r="G55" i="1"/>
  <c r="G58" i="1"/>
  <c r="D59" i="1"/>
  <c r="D50" i="1"/>
  <c r="D30" i="1"/>
  <c r="D31" i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7" i="1"/>
  <c r="G37" i="1" s="1"/>
  <c r="G29" i="1"/>
  <c r="G25" i="1"/>
  <c r="G26" i="1"/>
  <c r="G27" i="1"/>
  <c r="G24" i="1"/>
  <c r="G12" i="1"/>
  <c r="G14" i="1"/>
  <c r="G15" i="1"/>
  <c r="G16" i="1"/>
  <c r="G17" i="1"/>
  <c r="C60" i="1"/>
  <c r="E60" i="1"/>
  <c r="F60" i="1"/>
  <c r="B60" i="1"/>
  <c r="B9" i="1" s="1"/>
  <c r="C38" i="1"/>
  <c r="E38" i="1"/>
  <c r="F38" i="1"/>
  <c r="C28" i="1"/>
  <c r="E28" i="1"/>
  <c r="F28" i="1"/>
  <c r="C18" i="1"/>
  <c r="E18" i="1"/>
  <c r="F18" i="1"/>
  <c r="C10" i="1"/>
  <c r="E10" i="1"/>
  <c r="F10" i="1"/>
  <c r="G59" i="1" l="1"/>
  <c r="G51" i="1"/>
  <c r="D48" i="1"/>
  <c r="G30" i="1"/>
  <c r="G28" i="1" s="1"/>
  <c r="D28" i="1"/>
  <c r="D93" i="1"/>
  <c r="G125" i="1"/>
  <c r="G124" i="1" s="1"/>
  <c r="D124" i="1"/>
  <c r="F9" i="1"/>
  <c r="E9" i="1"/>
  <c r="C9" i="1"/>
  <c r="G50" i="1"/>
  <c r="G48" i="1" s="1"/>
  <c r="D85" i="1"/>
  <c r="G10" i="1"/>
  <c r="B84" i="1"/>
  <c r="G18" i="1"/>
  <c r="D114" i="1"/>
  <c r="G116" i="1"/>
  <c r="G114" i="1" s="1"/>
  <c r="D104" i="1"/>
  <c r="G94" i="1"/>
  <c r="G93" i="1" s="1"/>
  <c r="G86" i="1"/>
  <c r="G85" i="1" s="1"/>
  <c r="G104" i="1"/>
  <c r="D9" i="1" l="1"/>
  <c r="G9" i="1"/>
  <c r="B103" i="1"/>
  <c r="B150" i="1"/>
  <c r="B56" i="1" l="1"/>
  <c r="B159" i="1" l="1"/>
  <c r="F56" i="1"/>
  <c r="E56" i="1" l="1"/>
  <c r="C56" i="1" l="1"/>
  <c r="D56" i="1" l="1"/>
  <c r="G56" i="1" l="1"/>
  <c r="G84" i="1"/>
  <c r="G159" i="1" s="1"/>
  <c r="D84" i="1"/>
  <c r="D103" i="1" s="1"/>
  <c r="C84" i="1"/>
  <c r="C103" i="1" s="1"/>
  <c r="E84" i="1"/>
  <c r="E150" i="1" s="1"/>
  <c r="F84" i="1"/>
  <c r="F159" i="1" s="1"/>
  <c r="F103" i="1" l="1"/>
  <c r="G150" i="1"/>
  <c r="D150" i="1"/>
  <c r="C150" i="1"/>
  <c r="D159" i="1"/>
  <c r="F150" i="1"/>
  <c r="C159" i="1"/>
  <c r="G103" i="1"/>
  <c r="E159" i="1"/>
  <c r="E103" i="1"/>
</calcChain>
</file>

<file path=xl/sharedStrings.xml><?xml version="1.0" encoding="utf-8"?>
<sst xmlns="http://schemas.openxmlformats.org/spreadsheetml/2006/main" count="164" uniqueCount="90">
  <si>
    <t>CONCEPTO</t>
  </si>
  <si>
    <t>EGRESOS</t>
  </si>
  <si>
    <t>SUBEJERCICIO</t>
  </si>
  <si>
    <t>APROBADO</t>
  </si>
  <si>
    <r>
      <rPr>
        <b/>
        <sz val="8"/>
        <rFont val="Arial"/>
        <family val="2"/>
      </rPr>
      <t>AMPLIACIONES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/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REDUCCIONES</t>
    </r>
  </si>
  <si>
    <t>MODIFICADO</t>
  </si>
  <si>
    <t>DEVENGADO</t>
  </si>
  <si>
    <t>PAGADO</t>
  </si>
  <si>
    <r>
      <rPr>
        <b/>
        <sz val="8"/>
        <rFont val="Arial"/>
        <family val="2"/>
      </rPr>
      <t>GASTO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ETIQUETADO</t>
    </r>
  </si>
  <si>
    <r>
      <rPr>
        <b/>
        <sz val="8"/>
        <rFont val="Arial"/>
        <family val="2"/>
      </rPr>
      <t>SERVICIOS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PERSONALES</t>
    </r>
  </si>
  <si>
    <r>
      <rPr>
        <sz val="8"/>
        <rFont val="Arial MT"/>
        <family val="2"/>
      </rPr>
      <t>REMUNERACIONES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PERSONAL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CARACTER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PERMANENTE</t>
    </r>
  </si>
  <si>
    <r>
      <rPr>
        <sz val="8"/>
        <rFont val="Arial MT"/>
        <family val="2"/>
      </rPr>
      <t>REMUNERACIONES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PERSONAL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CARACTER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TRANSITORIO</t>
    </r>
  </si>
  <si>
    <r>
      <rPr>
        <sz val="8"/>
        <rFont val="Arial MT"/>
        <family val="2"/>
      </rPr>
      <t>REMUNERACIONES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ADICIONALES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ESPECIALES</t>
    </r>
  </si>
  <si>
    <r>
      <rPr>
        <sz val="8"/>
        <rFont val="Arial MT"/>
        <family val="2"/>
      </rPr>
      <t>SEGURIDAD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SOCIAL</t>
    </r>
  </si>
  <si>
    <r>
      <rPr>
        <sz val="8"/>
        <rFont val="Arial MT"/>
        <family val="2"/>
      </rPr>
      <t>OTRAS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PRESTACIONES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SOCIALES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ECONOMICAS</t>
    </r>
  </si>
  <si>
    <r>
      <rPr>
        <sz val="8"/>
        <rFont val="Arial MT"/>
        <family val="2"/>
      </rPr>
      <t>PREVISIONES</t>
    </r>
  </si>
  <si>
    <r>
      <rPr>
        <sz val="8"/>
        <rFont val="Arial MT"/>
        <family val="2"/>
      </rPr>
      <t>PAGO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ESTIMULOS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SERVIDORES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PUBLICOS</t>
    </r>
  </si>
  <si>
    <r>
      <rPr>
        <b/>
        <sz val="8"/>
        <rFont val="Arial"/>
        <family val="2"/>
      </rPr>
      <t>MATERIALES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Y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SUMINISTROS</t>
    </r>
  </si>
  <si>
    <r>
      <rPr>
        <sz val="8"/>
        <rFont val="Arial MT"/>
        <family val="2"/>
      </rPr>
      <t>ALIMENTOS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UTENSILIOS</t>
    </r>
  </si>
  <si>
    <r>
      <rPr>
        <sz val="8"/>
        <rFont val="Arial MT"/>
        <family val="2"/>
      </rPr>
      <t>MATERIAS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PRIMAS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MATERIALES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PRODUCCION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COMERCIALIZACION</t>
    </r>
  </si>
  <si>
    <r>
      <rPr>
        <sz val="8"/>
        <rFont val="Arial MT"/>
        <family val="2"/>
      </rPr>
      <t>MATERIALES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ARTICULOS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CONSTRUCCION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REPARACION</t>
    </r>
  </si>
  <si>
    <r>
      <rPr>
        <sz val="8"/>
        <rFont val="Arial MT"/>
        <family val="2"/>
      </rPr>
      <t>PRODUCTOS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QUIMICOS,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FARMACEUTICOS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LABORATORIO</t>
    </r>
  </si>
  <si>
    <r>
      <rPr>
        <sz val="8"/>
        <rFont val="Arial MT"/>
        <family val="2"/>
      </rPr>
      <t>COMBUSTIBLES,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LUBRICANTES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ADITIVOS</t>
    </r>
  </si>
  <si>
    <r>
      <t xml:space="preserve">     </t>
    </r>
    <r>
      <rPr>
        <sz val="8"/>
        <rFont val="Arial MT"/>
        <family val="2"/>
      </rPr>
      <t>VESTUARIO,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BLANCOS,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PRENDAS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PROTECCION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ARTICULOS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DEPORTIVO</t>
    </r>
  </si>
  <si>
    <r>
      <rPr>
        <sz val="8"/>
        <rFont val="Arial MT"/>
        <family val="2"/>
      </rPr>
      <t>MATERIALES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SUMINISTROS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SEGURIDAD</t>
    </r>
  </si>
  <si>
    <r>
      <rPr>
        <sz val="8"/>
        <rFont val="Arial MT"/>
        <family val="2"/>
      </rPr>
      <t>HERRAMIENTAS,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REFACCIONES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ACCESORIOS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MENORES</t>
    </r>
  </si>
  <si>
    <r>
      <rPr>
        <b/>
        <sz val="8"/>
        <rFont val="Arial"/>
        <family val="2"/>
      </rPr>
      <t>SERVICIOS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GENERALES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</si>
  <si>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BASICOS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</si>
  <si>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ARRENDAMIENTO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</si>
  <si>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PROFESIONALES,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CIENTIFICOS,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TECNICOS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OTROS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SERVICIOS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</si>
  <si>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FINANCIEROS,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BANCARIOS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COMERCIALES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</si>
  <si>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INSTALACION,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REPARACION,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MANTENIMIENTO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CONSERVACIO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</si>
  <si>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COMUNICACION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SOCIAL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PUBLICIDAD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</si>
  <si>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TRASLADO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VIATICOS</t>
    </r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</si>
  <si>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OFICIALES</t>
    </r>
  </si>
  <si>
    <r>
      <rPr>
        <sz val="8"/>
        <rFont val="Arial MT"/>
        <family val="2"/>
      </rPr>
      <t>OTROS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GENERALES</t>
    </r>
  </si>
  <si>
    <r>
      <rPr>
        <b/>
        <sz val="8"/>
        <rFont val="Arial"/>
        <family val="2"/>
      </rPr>
      <t>TRANSFERENCIAS,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ASIGNACIONES,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SUBSIDIOS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Y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OTRAS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AYUDAS</t>
    </r>
  </si>
  <si>
    <r>
      <rPr>
        <sz val="8"/>
        <rFont val="Arial MT"/>
        <family val="2"/>
      </rPr>
      <t>TRANSFERENCIAS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INTERNAS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ASIGNACIONES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SECTOR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PUBLICO</t>
    </r>
  </si>
  <si>
    <r>
      <rPr>
        <sz val="8"/>
        <rFont val="Arial MT"/>
        <family val="2"/>
      </rPr>
      <t>TRANSFERENCIAS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RESTO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SECTOR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PUBLICO</t>
    </r>
  </si>
  <si>
    <r>
      <rPr>
        <sz val="8"/>
        <rFont val="Arial MT"/>
        <family val="2"/>
      </rPr>
      <t>SUBSIDIOS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SUBVENCIONES</t>
    </r>
  </si>
  <si>
    <r>
      <rPr>
        <sz val="8"/>
        <rFont val="Arial MT"/>
        <family val="2"/>
      </rPr>
      <t>AYUDAS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SOCIALES</t>
    </r>
  </si>
  <si>
    <r>
      <rPr>
        <sz val="8"/>
        <rFont val="Arial MT"/>
        <family val="2"/>
      </rPr>
      <t>PENSIONES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JUBILACIONES</t>
    </r>
  </si>
  <si>
    <r>
      <rPr>
        <sz val="8"/>
        <rFont val="Arial MT"/>
        <family val="2"/>
      </rPr>
      <t>TRANSFERENCIAS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FIDEICOMISOS,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MANDATOS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OTROS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ANALOGOS</t>
    </r>
  </si>
  <si>
    <r>
      <rPr>
        <sz val="8"/>
        <rFont val="Arial MT"/>
        <family val="2"/>
      </rPr>
      <t>TRANSFERENCIAS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SEGURIDAD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SOCIAL</t>
    </r>
  </si>
  <si>
    <r>
      <rPr>
        <sz val="8"/>
        <rFont val="Arial MT"/>
        <family val="2"/>
      </rPr>
      <t>DONATIVOS</t>
    </r>
  </si>
  <si>
    <r>
      <rPr>
        <sz val="8"/>
        <rFont val="Arial MT"/>
        <family val="2"/>
      </rPr>
      <t>TRANSFERENCIAS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EXTERIOR</t>
    </r>
  </si>
  <si>
    <r>
      <rPr>
        <b/>
        <sz val="8"/>
        <rFont val="Arial"/>
        <family val="2"/>
      </rPr>
      <t>BIENES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MUEBLES,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INMUEBLES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INTANGIBLES</t>
    </r>
  </si>
  <si>
    <r>
      <rPr>
        <sz val="8"/>
        <rFont val="Arial MT"/>
        <family val="2"/>
      </rPr>
      <t>MOBILIARIO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EQUIPO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ADMINISTRACION</t>
    </r>
  </si>
  <si>
    <r>
      <rPr>
        <sz val="8"/>
        <rFont val="Arial MT"/>
        <family val="2"/>
      </rPr>
      <t>MOBILIARIO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EQUIPO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EDUCACIONAL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RECREATIVO</t>
    </r>
  </si>
  <si>
    <r>
      <rPr>
        <sz val="8"/>
        <rFont val="Arial MT"/>
        <family val="2"/>
      </rPr>
      <t>EQUIPO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INSTRUMENTAL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MEDICO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LABORATORIO</t>
    </r>
  </si>
  <si>
    <r>
      <rPr>
        <sz val="8"/>
        <rFont val="Arial MT"/>
        <family val="2"/>
      </rPr>
      <t>VEHICULOS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EQUIPO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TRANSPORTE</t>
    </r>
  </si>
  <si>
    <r>
      <rPr>
        <sz val="8"/>
        <rFont val="Arial MT"/>
        <family val="2"/>
      </rPr>
      <t>EQUIPO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DEFENSA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SEGURIDAD</t>
    </r>
  </si>
  <si>
    <r>
      <rPr>
        <sz val="8"/>
        <rFont val="Arial MT"/>
        <family val="2"/>
      </rPr>
      <t>MAQUINARIA,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OTROS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EQUIPOS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HERRAMIENTAS</t>
    </r>
  </si>
  <si>
    <r>
      <rPr>
        <sz val="8"/>
        <rFont val="Arial MT"/>
        <family val="2"/>
      </rPr>
      <t>ACTIVOS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BIOLOGICOS</t>
    </r>
  </si>
  <si>
    <r>
      <rPr>
        <sz val="8"/>
        <rFont val="Arial MT"/>
        <family val="2"/>
      </rPr>
      <t>BIENES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INMUEBLES</t>
    </r>
  </si>
  <si>
    <r>
      <rPr>
        <sz val="8"/>
        <rFont val="Arial MT"/>
        <family val="2"/>
      </rPr>
      <t>ACTIVOS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INTANGIBLES</t>
    </r>
  </si>
  <si>
    <r>
      <rPr>
        <b/>
        <sz val="8"/>
        <rFont val="Arial"/>
        <family val="2"/>
      </rPr>
      <t>INVERSION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PUBLICA</t>
    </r>
  </si>
  <si>
    <r>
      <rPr>
        <sz val="8"/>
        <rFont val="Arial MT"/>
        <family val="2"/>
      </rPr>
      <t>OBRA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BIENES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DOMINIO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PUBLICO</t>
    </r>
  </si>
  <si>
    <r>
      <rPr>
        <sz val="8"/>
        <rFont val="Arial MT"/>
        <family val="2"/>
      </rPr>
      <t>OBRA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BIENES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PROPIOS</t>
    </r>
  </si>
  <si>
    <r>
      <rPr>
        <sz val="8"/>
        <rFont val="Arial MT"/>
        <family val="2"/>
      </rPr>
      <t>PROYECTOS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PRODUCTIVOS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ACCIONES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FOMENTO</t>
    </r>
  </si>
  <si>
    <r>
      <rPr>
        <b/>
        <sz val="8"/>
        <rFont val="Arial"/>
        <family val="2"/>
      </rPr>
      <t>INVERSIONES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FINANCIERAS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Y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OTRAS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PROVISIONES</t>
    </r>
  </si>
  <si>
    <r>
      <rPr>
        <sz val="8"/>
        <rFont val="Arial MT"/>
        <family val="2"/>
      </rPr>
      <t>INVERSIONES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FOMENTO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ACTIVIDADES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PRODUCTIVAS</t>
    </r>
  </si>
  <si>
    <r>
      <rPr>
        <sz val="8"/>
        <rFont val="Arial MT"/>
        <family val="2"/>
      </rPr>
      <t>ACCIONES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PARTICIPACIONES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CAPITAL</t>
    </r>
  </si>
  <si>
    <r>
      <rPr>
        <sz val="8"/>
        <rFont val="Arial MT"/>
        <family val="2"/>
      </rPr>
      <t>COMPRA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TITULOS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VALORES</t>
    </r>
  </si>
  <si>
    <r>
      <rPr>
        <sz val="8"/>
        <rFont val="Arial MT"/>
        <family val="2"/>
      </rPr>
      <t>CONCESION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PRESTAMOS</t>
    </r>
  </si>
  <si>
    <r>
      <rPr>
        <sz val="8"/>
        <rFont val="Arial MT"/>
        <family val="2"/>
      </rPr>
      <t>INVERSIONES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FIDEICOMISOS,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MANDATOS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OTROS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ANALOGOS</t>
    </r>
  </si>
  <si>
    <r>
      <rPr>
        <sz val="8"/>
        <rFont val="Arial MT"/>
        <family val="2"/>
      </rPr>
      <t>OTRAS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INVERSIONES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FINANCIERAS</t>
    </r>
  </si>
  <si>
    <r>
      <rPr>
        <sz val="8"/>
        <rFont val="Arial MT"/>
        <family val="2"/>
      </rPr>
      <t>PROVISIONES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CONTINGENCIAS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OTRAS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EROGACIONES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ESPECIALES</t>
    </r>
  </si>
  <si>
    <r>
      <rPr>
        <b/>
        <sz val="8"/>
        <rFont val="Arial"/>
        <family val="2"/>
      </rPr>
      <t>PARTICIPACIONES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Y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APORTACIONES</t>
    </r>
  </si>
  <si>
    <r>
      <rPr>
        <sz val="8"/>
        <rFont val="Arial MT"/>
        <family val="2"/>
      </rPr>
      <t>PARTICIPACIONES</t>
    </r>
  </si>
  <si>
    <r>
      <rPr>
        <sz val="8"/>
        <rFont val="Arial MT"/>
        <family val="2"/>
      </rPr>
      <t>APORTACIONES</t>
    </r>
  </si>
  <si>
    <r>
      <rPr>
        <sz val="8"/>
        <rFont val="Arial MT"/>
        <family val="2"/>
      </rPr>
      <t>CONVENIOS</t>
    </r>
  </si>
  <si>
    <r>
      <rPr>
        <b/>
        <sz val="8"/>
        <rFont val="Arial"/>
        <family val="2"/>
      </rPr>
      <t>DEUDA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PUBLICA</t>
    </r>
  </si>
  <si>
    <r>
      <rPr>
        <sz val="8"/>
        <rFont val="Arial MT"/>
        <family val="2"/>
      </rPr>
      <t>AMORTIZACION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DEUDA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PUBLICA</t>
    </r>
  </si>
  <si>
    <r>
      <rPr>
        <sz val="8"/>
        <rFont val="Arial MT"/>
        <family val="2"/>
      </rPr>
      <t>INTERESES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DEUDA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PUBLICA</t>
    </r>
  </si>
  <si>
    <r>
      <rPr>
        <sz val="8"/>
        <rFont val="Arial MT"/>
        <family val="2"/>
      </rPr>
      <t>COMISIONES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DEUDA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PUBLICA</t>
    </r>
  </si>
  <si>
    <r>
      <rPr>
        <sz val="8"/>
        <rFont val="Arial MT"/>
        <family val="2"/>
      </rPr>
      <t>GASTOS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DEUDA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PUBLICA</t>
    </r>
  </si>
  <si>
    <r>
      <rPr>
        <sz val="8"/>
        <rFont val="Arial MT"/>
        <family val="2"/>
      </rPr>
      <t>COSTO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COBERTURAS</t>
    </r>
  </si>
  <si>
    <r>
      <rPr>
        <sz val="8"/>
        <rFont val="Arial MT"/>
        <family val="2"/>
      </rPr>
      <t>APOYOS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FINANCIEROS</t>
    </r>
  </si>
  <si>
    <r>
      <rPr>
        <sz val="8"/>
        <rFont val="Arial MT"/>
        <family val="2"/>
      </rPr>
      <t>ADEUDOS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EJERCICIOS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FISCALES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ANTERIORES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(ADEFAS)</t>
    </r>
  </si>
  <si>
    <r>
      <rPr>
        <b/>
        <sz val="8"/>
        <rFont val="Arial"/>
        <family val="2"/>
      </rPr>
      <t>GASTO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NO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ETIQUETADO</t>
    </r>
  </si>
  <si>
    <r>
      <rPr>
        <sz val="8"/>
        <rFont val="Arial MT"/>
        <family val="2"/>
      </rPr>
      <t>VESTUARIO,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BLANCOS,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PRENDAS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PROTECCION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ARTICULOS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DEPORTIVO</t>
    </r>
  </si>
  <si>
    <r>
      <rPr>
        <b/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Gasto:</t>
    </r>
  </si>
  <si>
    <r>
      <rPr>
        <sz val="8"/>
        <rFont val="Arial MT"/>
        <family val="2"/>
      </rPr>
      <t>MATERIALES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ADMINISTRACION,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EMISION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DOCUMENTOS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ARTICULOS</t>
    </r>
    <r>
      <rPr>
        <sz val="8"/>
        <rFont val="Times New Roman"/>
        <family val="1"/>
      </rPr>
      <t xml:space="preserve"> </t>
    </r>
  </si>
  <si>
    <t>(EXPRESADO EN PESOS)</t>
  </si>
  <si>
    <t>H. AYUNTAMIENTO DE TIJUANA, B.C. -Tesorería Municipal</t>
  </si>
  <si>
    <t>ESTADO ANALÍTICO DEL EJERCICIO DEL PRESUPUESTO DE EGRESOS DETALLADO  -  LDF</t>
  </si>
  <si>
    <t>Clasificación por Objeto del Gasto (Capítulo - Concepto)</t>
  </si>
  <si>
    <r>
      <rPr>
        <sz val="8"/>
        <rFont val="Arial MT"/>
        <family val="2"/>
      </rPr>
      <t>SERVICIOS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INSTALACION,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REPARACION,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MANTENIMIENTO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CONSERVACION</t>
    </r>
  </si>
  <si>
    <t>Del 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</si>
</sst>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12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000000"/>
      <name val="Arial"/>
      <family val="2"/>
    </font>
    <font>
      <sz val="8"/>
      <name val="Arial MT"/>
      <family val="2"/>
    </font>
    <font>
      <sz val="8"/>
      <color rgb="FF000000"/>
      <name val="Arial MT"/>
      <family val="2"/>
    </font>
    <font>
      <sz val="8"/>
      <color rgb="FFFF0000"/>
      <name val="Arial MT"/>
      <family val="2"/>
    </font>
    <font>
      <sz val="8"/>
      <name val="Arial MT"/>
    </font>
    <font>
      <b/>
      <sz val="10"/>
      <color rgb="FF000000"/>
      <name val="Arial TM"/>
    </font>
    <font>
      <sz val="10"/>
      <color rgb="FF000000"/>
      <name val="Arial TM"/>
    </font>
    <font>
      <sz val="10"/>
      <name val="Arial T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right" vertical="center" shrinkToFit="1"/>
    </xf>
    <xf numFmtId="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2"/>
    </xf>
    <xf numFmtId="0" fontId="8" fillId="0" borderId="0" xfId="0" applyFont="1" applyFill="1" applyBorder="1" applyAlignment="1">
      <alignment horizontal="left" vertical="center" wrapText="1" indent="2"/>
    </xf>
    <xf numFmtId="0" fontId="3" fillId="0" borderId="0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Fill="1" applyBorder="1" applyAlignment="1">
      <alignment horizontal="right" vertical="center" shrinkToFit="1"/>
    </xf>
    <xf numFmtId="164" fontId="6" fillId="0" borderId="7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top" shrinkToFit="1"/>
    </xf>
    <xf numFmtId="0" fontId="8" fillId="0" borderId="7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34504</xdr:colOff>
      <xdr:row>0</xdr:row>
      <xdr:rowOff>34504</xdr:rowOff>
    </xdr:from>
    <xdr:to>
      <xdr:col>0</xdr:col>
      <xdr:colOff>1815679</xdr:colOff>
      <xdr:row>3</xdr:row>
      <xdr:rowOff>123923</xdr:rowOff>
    </xdr:to>
    <xdr:pic>
      <xdr:nvPicPr>
        <xdr:cNvPr id="3" name="Imagen 2" descr="W:\2025\SECTOR CENTRAL\1er Avance Gestión Financiera 2025\PDF para firma y logo\LOGO XXVAyto_Horizont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4" y="34504"/>
          <a:ext cx="1781175" cy="667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view="pageBreakPreview" topLeftCell="A150" zoomScale="80" zoomScaleNormal="100" zoomScaleSheetLayoutView="80" workbookViewId="0">
      <selection activeCell="A42" sqref="A42:XFD42"/>
    </sheetView>
  </sheetViews>
  <sheetFormatPr baseColWidth="10" defaultColWidth="9.28515625" defaultRowHeight="12.1" customHeight="1"/>
  <cols>
    <col min="1" max="1" width="68.140625" style="1" customWidth="1"/>
    <col min="2" max="7" width="18.85546875" style="1" customWidth="1"/>
    <col min="8" max="8" width="12.7109375" style="1" bestFit="1" customWidth="1"/>
    <col min="9" max="16384" width="9.28515625" style="1"/>
  </cols>
  <sheetData>
    <row r="1" spans="1:12" ht="22.6" customHeight="1">
      <c r="A1" s="25" t="s">
        <v>85</v>
      </c>
      <c r="B1" s="25"/>
      <c r="C1" s="25"/>
      <c r="D1" s="25"/>
      <c r="E1" s="25"/>
      <c r="F1" s="25"/>
      <c r="G1" s="25"/>
    </row>
    <row r="2" spans="1:12" ht="12.1" customHeight="1">
      <c r="A2" s="26" t="s">
        <v>86</v>
      </c>
      <c r="B2" s="26"/>
      <c r="C2" s="26"/>
      <c r="D2" s="26"/>
      <c r="E2" s="26"/>
      <c r="F2" s="26"/>
      <c r="G2" s="26"/>
    </row>
    <row r="3" spans="1:12" ht="12.1" customHeight="1">
      <c r="A3" s="26" t="s">
        <v>87</v>
      </c>
      <c r="B3" s="26"/>
      <c r="C3" s="26"/>
      <c r="D3" s="26"/>
      <c r="E3" s="26"/>
      <c r="F3" s="26"/>
      <c r="G3" s="26"/>
    </row>
    <row r="4" spans="1:12" ht="12.1" customHeight="1">
      <c r="A4" s="27" t="s">
        <v>89</v>
      </c>
      <c r="B4" s="27"/>
      <c r="C4" s="27"/>
      <c r="D4" s="27"/>
      <c r="E4" s="27"/>
      <c r="F4" s="27"/>
      <c r="G4" s="27"/>
    </row>
    <row r="5" spans="1:12" ht="12.1" customHeight="1">
      <c r="A5" s="26" t="s">
        <v>84</v>
      </c>
      <c r="B5" s="26"/>
      <c r="C5" s="26"/>
      <c r="D5" s="26"/>
      <c r="E5" s="26"/>
      <c r="F5" s="26"/>
      <c r="G5" s="26"/>
    </row>
    <row r="7" spans="1:12" ht="23.95" customHeight="1">
      <c r="A7" s="20" t="s">
        <v>0</v>
      </c>
      <c r="B7" s="22" t="s">
        <v>1</v>
      </c>
      <c r="C7" s="23"/>
      <c r="D7" s="23"/>
      <c r="E7" s="23"/>
      <c r="F7" s="24"/>
      <c r="G7" s="20" t="s">
        <v>2</v>
      </c>
    </row>
    <row r="8" spans="1:12" ht="23.95" customHeight="1">
      <c r="A8" s="21"/>
      <c r="B8" s="2" t="s">
        <v>3</v>
      </c>
      <c r="C8" s="3" t="s">
        <v>4</v>
      </c>
      <c r="D8" s="2" t="s">
        <v>5</v>
      </c>
      <c r="E8" s="2" t="s">
        <v>6</v>
      </c>
      <c r="F8" s="2" t="s">
        <v>7</v>
      </c>
      <c r="G8" s="21"/>
    </row>
    <row r="9" spans="1:12" s="6" customFormat="1" ht="12.1" customHeight="1">
      <c r="A9" s="5" t="s">
        <v>8</v>
      </c>
      <c r="B9" s="15">
        <f t="shared" ref="B9:G9" si="0">+B10+B18+B28+B38+B48+B60</f>
        <v>1654238996.4300001</v>
      </c>
      <c r="C9" s="15">
        <f t="shared" si="0"/>
        <v>581479146.00999999</v>
      </c>
      <c r="D9" s="15">
        <f t="shared" si="0"/>
        <v>2235718142.4400001</v>
      </c>
      <c r="E9" s="15">
        <f t="shared" si="0"/>
        <v>646508354.4599998</v>
      </c>
      <c r="F9" s="15">
        <f t="shared" si="0"/>
        <v>643438361.89999986</v>
      </c>
      <c r="G9" s="15">
        <f t="shared" si="0"/>
        <v>1589209787.98</v>
      </c>
    </row>
    <row r="10" spans="1:12" s="6" customFormat="1" ht="12.1" customHeight="1">
      <c r="A10" s="5" t="s">
        <v>9</v>
      </c>
      <c r="B10" s="15">
        <f>SUM(B11:B17)</f>
        <v>1027019783.3900001</v>
      </c>
      <c r="C10" s="15">
        <f t="shared" ref="C10:F10" si="1">SUM(C11:C17)</f>
        <v>-79414449.719999999</v>
      </c>
      <c r="D10" s="15">
        <f>+D11+D12+D13+D14+D15+D16+D17</f>
        <v>947605333.67000008</v>
      </c>
      <c r="E10" s="15">
        <f t="shared" si="1"/>
        <v>344745903.91999996</v>
      </c>
      <c r="F10" s="15">
        <f t="shared" si="1"/>
        <v>344745903.91999996</v>
      </c>
      <c r="G10" s="15">
        <f>SUM(G11:G17)</f>
        <v>602859429.75</v>
      </c>
      <c r="L10"/>
    </row>
    <row r="11" spans="1:12" s="6" customFormat="1" ht="12.1" customHeight="1">
      <c r="A11" s="10" t="s">
        <v>10</v>
      </c>
      <c r="B11" s="16">
        <v>246077526.22999999</v>
      </c>
      <c r="C11" s="16">
        <v>0</v>
      </c>
      <c r="D11" s="16">
        <f>+B11+C11</f>
        <v>246077526.22999999</v>
      </c>
      <c r="E11" s="16">
        <v>96554641.120000005</v>
      </c>
      <c r="F11" s="16">
        <v>96554641.120000005</v>
      </c>
      <c r="G11" s="16">
        <f>+D11-E11</f>
        <v>149522885.10999998</v>
      </c>
    </row>
    <row r="12" spans="1:12" s="6" customFormat="1" ht="12.1" customHeight="1">
      <c r="A12" s="10" t="s">
        <v>11</v>
      </c>
      <c r="B12" s="16">
        <v>0</v>
      </c>
      <c r="C12" s="16">
        <v>0</v>
      </c>
      <c r="D12" s="16">
        <f t="shared" ref="D12:D17" si="2">+B12+C12</f>
        <v>0</v>
      </c>
      <c r="E12" s="16">
        <v>0</v>
      </c>
      <c r="F12" s="16">
        <v>0</v>
      </c>
      <c r="G12" s="16">
        <f t="shared" ref="G12:G37" si="3">+D12-E12</f>
        <v>0</v>
      </c>
    </row>
    <row r="13" spans="1:12" s="6" customFormat="1" ht="12.1" customHeight="1">
      <c r="A13" s="10" t="s">
        <v>12</v>
      </c>
      <c r="B13" s="16">
        <v>233482549.83000001</v>
      </c>
      <c r="C13" s="16">
        <v>0</v>
      </c>
      <c r="D13" s="16">
        <f t="shared" si="2"/>
        <v>233482549.83000001</v>
      </c>
      <c r="E13" s="16">
        <v>89758901.039999992</v>
      </c>
      <c r="F13" s="16">
        <v>89758901.039999992</v>
      </c>
      <c r="G13" s="16">
        <f t="shared" si="3"/>
        <v>143723648.79000002</v>
      </c>
    </row>
    <row r="14" spans="1:12" s="6" customFormat="1" ht="12.1" customHeight="1">
      <c r="A14" s="10" t="s">
        <v>13</v>
      </c>
      <c r="B14" s="16">
        <v>0</v>
      </c>
      <c r="C14" s="7">
        <v>0</v>
      </c>
      <c r="D14" s="16">
        <f t="shared" si="2"/>
        <v>0</v>
      </c>
      <c r="E14" s="16">
        <v>0</v>
      </c>
      <c r="F14" s="16">
        <v>0</v>
      </c>
      <c r="G14" s="16">
        <f t="shared" si="3"/>
        <v>0</v>
      </c>
    </row>
    <row r="15" spans="1:12" s="6" customFormat="1" ht="12.1" customHeight="1">
      <c r="A15" s="10" t="s">
        <v>14</v>
      </c>
      <c r="B15" s="16">
        <v>543259707.33000004</v>
      </c>
      <c r="C15" s="7">
        <v>-105214449.72</v>
      </c>
      <c r="D15" s="16">
        <f t="shared" si="2"/>
        <v>438045257.61000001</v>
      </c>
      <c r="E15" s="16">
        <v>153385400.88999999</v>
      </c>
      <c r="F15" s="16">
        <v>153385400.88999999</v>
      </c>
      <c r="G15" s="16">
        <f t="shared" si="3"/>
        <v>284659856.72000003</v>
      </c>
    </row>
    <row r="16" spans="1:12" s="6" customFormat="1" ht="12.1" customHeight="1">
      <c r="A16" s="11" t="s">
        <v>15</v>
      </c>
      <c r="B16" s="16">
        <v>0</v>
      </c>
      <c r="C16" s="16">
        <v>0</v>
      </c>
      <c r="D16" s="16">
        <f t="shared" si="2"/>
        <v>0</v>
      </c>
      <c r="E16" s="16">
        <v>0</v>
      </c>
      <c r="F16" s="16">
        <v>0</v>
      </c>
      <c r="G16" s="16">
        <f t="shared" si="3"/>
        <v>0</v>
      </c>
    </row>
    <row r="17" spans="1:7" s="6" customFormat="1" ht="12.1" customHeight="1">
      <c r="A17" s="10" t="s">
        <v>16</v>
      </c>
      <c r="B17" s="16">
        <v>4200000</v>
      </c>
      <c r="C17" s="16">
        <v>25800000</v>
      </c>
      <c r="D17" s="16">
        <f t="shared" si="2"/>
        <v>30000000</v>
      </c>
      <c r="E17" s="16">
        <v>5046960.87</v>
      </c>
      <c r="F17" s="16">
        <v>5046960.87</v>
      </c>
      <c r="G17" s="16">
        <f t="shared" si="3"/>
        <v>24953039.129999999</v>
      </c>
    </row>
    <row r="18" spans="1:7" s="6" customFormat="1" ht="11.55" customHeight="1">
      <c r="A18" s="5" t="s">
        <v>17</v>
      </c>
      <c r="B18" s="15">
        <f>SUM(B19:B27)</f>
        <v>144947652.31999999</v>
      </c>
      <c r="C18" s="15">
        <f t="shared" ref="C18:F18" si="4">SUM(C19:C27)</f>
        <v>129276089.20000002</v>
      </c>
      <c r="D18" s="15">
        <f>+D19+D20+D21+D22+D23+D24+D25+D26+D27</f>
        <v>274223741.51999998</v>
      </c>
      <c r="E18" s="15">
        <f t="shared" si="4"/>
        <v>98806474.560000002</v>
      </c>
      <c r="F18" s="15">
        <f t="shared" si="4"/>
        <v>98743600.560000002</v>
      </c>
      <c r="G18" s="15">
        <f>SUM(G19:G27)</f>
        <v>175417266.96000001</v>
      </c>
    </row>
    <row r="19" spans="1:7" s="6" customFormat="1" ht="11.55" customHeight="1">
      <c r="A19" s="12" t="s">
        <v>83</v>
      </c>
      <c r="B19" s="16">
        <v>78391.44</v>
      </c>
      <c r="C19" s="16">
        <v>111608.56</v>
      </c>
      <c r="D19" s="16">
        <f>+B19+C19</f>
        <v>190000</v>
      </c>
      <c r="E19" s="16">
        <v>71862</v>
      </c>
      <c r="F19" s="16">
        <v>71862</v>
      </c>
      <c r="G19" s="16">
        <f t="shared" si="3"/>
        <v>118138</v>
      </c>
    </row>
    <row r="20" spans="1:7" s="6" customFormat="1" ht="12.1" customHeight="1">
      <c r="A20" s="10" t="s">
        <v>18</v>
      </c>
      <c r="B20" s="16">
        <v>0</v>
      </c>
      <c r="C20" s="16">
        <v>0</v>
      </c>
      <c r="D20" s="16">
        <f t="shared" ref="D20:D27" si="5">+B20+C20</f>
        <v>0</v>
      </c>
      <c r="E20" s="16">
        <v>0</v>
      </c>
      <c r="F20" s="16">
        <v>0</v>
      </c>
      <c r="G20" s="16">
        <f t="shared" si="3"/>
        <v>0</v>
      </c>
    </row>
    <row r="21" spans="1:7" s="6" customFormat="1" ht="12.1" customHeight="1">
      <c r="A21" s="10" t="s">
        <v>19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3"/>
        <v>0</v>
      </c>
    </row>
    <row r="22" spans="1:7" s="6" customFormat="1" ht="12.1" customHeight="1">
      <c r="A22" s="10" t="s">
        <v>20</v>
      </c>
      <c r="B22" s="16">
        <v>139579.98000000001</v>
      </c>
      <c r="C22" s="16">
        <v>39860420.020000003</v>
      </c>
      <c r="D22" s="16">
        <f t="shared" si="5"/>
        <v>40000000</v>
      </c>
      <c r="E22" s="16">
        <v>0</v>
      </c>
      <c r="F22" s="16">
        <v>0</v>
      </c>
      <c r="G22" s="16">
        <f t="shared" si="3"/>
        <v>40000000</v>
      </c>
    </row>
    <row r="23" spans="1:7" s="6" customFormat="1" ht="12.1" customHeight="1">
      <c r="A23" s="10" t="s">
        <v>21</v>
      </c>
      <c r="B23" s="16">
        <v>6359.37</v>
      </c>
      <c r="C23" s="16">
        <v>-6359.37</v>
      </c>
      <c r="D23" s="16">
        <f t="shared" si="5"/>
        <v>0</v>
      </c>
      <c r="E23" s="16">
        <v>0</v>
      </c>
      <c r="F23" s="16">
        <v>0</v>
      </c>
      <c r="G23" s="16">
        <f t="shared" si="3"/>
        <v>0</v>
      </c>
    </row>
    <row r="24" spans="1:7" s="6" customFormat="1" ht="12.1" customHeight="1">
      <c r="A24" s="10" t="s">
        <v>22</v>
      </c>
      <c r="B24" s="16">
        <v>63168874.390000001</v>
      </c>
      <c r="C24" s="16">
        <v>114663593.95999999</v>
      </c>
      <c r="D24" s="16">
        <f t="shared" si="5"/>
        <v>177832468.34999999</v>
      </c>
      <c r="E24" s="16">
        <v>79918627.099999994</v>
      </c>
      <c r="F24" s="16">
        <v>79918627.099999994</v>
      </c>
      <c r="G24" s="16">
        <f t="shared" si="3"/>
        <v>97913841.25</v>
      </c>
    </row>
    <row r="25" spans="1:7" s="6" customFormat="1" ht="21.1" customHeight="1">
      <c r="A25" s="9" t="s">
        <v>23</v>
      </c>
      <c r="B25" s="16">
        <v>23609661.350000001</v>
      </c>
      <c r="C25" s="16">
        <v>5380338.6500000004</v>
      </c>
      <c r="D25" s="16">
        <f t="shared" si="5"/>
        <v>28990000</v>
      </c>
      <c r="E25" s="16">
        <v>0</v>
      </c>
      <c r="F25" s="16">
        <v>0</v>
      </c>
      <c r="G25" s="16">
        <f t="shared" si="3"/>
        <v>28990000</v>
      </c>
    </row>
    <row r="26" spans="1:7" s="6" customFormat="1" ht="12.1" customHeight="1">
      <c r="A26" s="10" t="s">
        <v>24</v>
      </c>
      <c r="B26" s="16">
        <v>0</v>
      </c>
      <c r="C26" s="16">
        <v>0</v>
      </c>
      <c r="D26" s="16">
        <f t="shared" si="5"/>
        <v>0</v>
      </c>
      <c r="E26" s="16">
        <v>0</v>
      </c>
      <c r="F26" s="16">
        <v>0</v>
      </c>
      <c r="G26" s="16">
        <f t="shared" si="3"/>
        <v>0</v>
      </c>
    </row>
    <row r="27" spans="1:7" s="6" customFormat="1" ht="12.1" customHeight="1">
      <c r="A27" s="10" t="s">
        <v>25</v>
      </c>
      <c r="B27" s="16">
        <v>57944785.789999999</v>
      </c>
      <c r="C27" s="7">
        <v>-30733512.620000001</v>
      </c>
      <c r="D27" s="16">
        <f t="shared" si="5"/>
        <v>27211273.169999998</v>
      </c>
      <c r="E27" s="16">
        <v>18815985.460000001</v>
      </c>
      <c r="F27" s="16">
        <v>18753111.460000001</v>
      </c>
      <c r="G27" s="16">
        <f t="shared" si="3"/>
        <v>8395287.7099999972</v>
      </c>
    </row>
    <row r="28" spans="1:7" s="6" customFormat="1" ht="13.6" customHeight="1">
      <c r="A28" s="5" t="s">
        <v>26</v>
      </c>
      <c r="B28" s="15">
        <f>SUM(B29:B37)</f>
        <v>172003677.95000002</v>
      </c>
      <c r="C28" s="15">
        <f t="shared" ref="C28:F28" si="6">SUM(C29:C37)</f>
        <v>261171967.39999998</v>
      </c>
      <c r="D28" s="15">
        <f>+D29+D30+D31+D32+D33+D34+D35+D36+D37</f>
        <v>433175645.35000002</v>
      </c>
      <c r="E28" s="15">
        <f t="shared" si="6"/>
        <v>137505027.38999999</v>
      </c>
      <c r="F28" s="15">
        <f t="shared" si="6"/>
        <v>137473491.38999999</v>
      </c>
      <c r="G28" s="15">
        <f>SUM(G29:G37)</f>
        <v>295670617.96000004</v>
      </c>
    </row>
    <row r="29" spans="1:7" s="6" customFormat="1" ht="12.1" customHeight="1">
      <c r="A29" s="10" t="s">
        <v>27</v>
      </c>
      <c r="B29" s="16">
        <v>0</v>
      </c>
      <c r="C29" s="16">
        <v>0</v>
      </c>
      <c r="D29" s="16">
        <f>+B29+C29</f>
        <v>0</v>
      </c>
      <c r="E29" s="16">
        <v>0</v>
      </c>
      <c r="F29" s="16">
        <v>0</v>
      </c>
      <c r="G29" s="16">
        <f t="shared" si="3"/>
        <v>0</v>
      </c>
    </row>
    <row r="30" spans="1:7" s="6" customFormat="1" ht="12.1" customHeight="1">
      <c r="A30" s="10" t="s">
        <v>28</v>
      </c>
      <c r="B30" s="16">
        <v>159908542.46000001</v>
      </c>
      <c r="C30" s="16">
        <v>186299902.88999999</v>
      </c>
      <c r="D30" s="16">
        <f t="shared" ref="D30:D37" si="7">+B30+C30</f>
        <v>346208445.35000002</v>
      </c>
      <c r="E30" s="16">
        <v>91408499.950000003</v>
      </c>
      <c r="F30" s="16">
        <v>91408499.950000003</v>
      </c>
      <c r="G30" s="16">
        <f t="shared" si="3"/>
        <v>254799945.40000004</v>
      </c>
    </row>
    <row r="31" spans="1:7" s="6" customFormat="1" ht="12.1" customHeight="1">
      <c r="A31" s="10" t="s">
        <v>29</v>
      </c>
      <c r="B31" s="16">
        <v>12073000</v>
      </c>
      <c r="C31" s="16">
        <v>21894200</v>
      </c>
      <c r="D31" s="16">
        <f t="shared" si="7"/>
        <v>33967200</v>
      </c>
      <c r="E31" s="16">
        <v>202500</v>
      </c>
      <c r="F31" s="16">
        <v>202500</v>
      </c>
      <c r="G31" s="16">
        <f t="shared" si="3"/>
        <v>33764700</v>
      </c>
    </row>
    <row r="32" spans="1:7" s="6" customFormat="1" ht="12.1" customHeight="1">
      <c r="A32" s="10" t="s">
        <v>30</v>
      </c>
      <c r="B32" s="16">
        <v>0</v>
      </c>
      <c r="C32" s="16">
        <v>0</v>
      </c>
      <c r="D32" s="16">
        <f t="shared" si="7"/>
        <v>0</v>
      </c>
      <c r="E32" s="16">
        <v>0</v>
      </c>
      <c r="F32" s="16">
        <v>0</v>
      </c>
      <c r="G32" s="16">
        <f t="shared" si="3"/>
        <v>0</v>
      </c>
    </row>
    <row r="33" spans="1:7" s="6" customFormat="1" ht="22.6" customHeight="1">
      <c r="A33" s="12" t="s">
        <v>88</v>
      </c>
      <c r="B33" s="16">
        <v>22135.49</v>
      </c>
      <c r="C33" s="16">
        <v>52977864.509999998</v>
      </c>
      <c r="D33" s="16">
        <f t="shared" si="7"/>
        <v>53000000</v>
      </c>
      <c r="E33" s="16">
        <v>45894027.439999998</v>
      </c>
      <c r="F33" s="16">
        <v>45862491.439999998</v>
      </c>
      <c r="G33" s="16">
        <f t="shared" si="3"/>
        <v>7105972.5600000024</v>
      </c>
    </row>
    <row r="34" spans="1:7" s="6" customFormat="1" ht="12.1" customHeight="1">
      <c r="A34" s="10" t="s">
        <v>32</v>
      </c>
      <c r="B34" s="16">
        <v>0</v>
      </c>
      <c r="C34" s="16">
        <v>0</v>
      </c>
      <c r="D34" s="16">
        <f t="shared" si="7"/>
        <v>0</v>
      </c>
      <c r="E34" s="16">
        <v>0</v>
      </c>
      <c r="F34" s="16">
        <v>0</v>
      </c>
      <c r="G34" s="16">
        <f t="shared" si="3"/>
        <v>0</v>
      </c>
    </row>
    <row r="35" spans="1:7" s="6" customFormat="1" ht="12.1" customHeight="1">
      <c r="A35" s="10" t="s">
        <v>33</v>
      </c>
      <c r="B35" s="16">
        <v>0</v>
      </c>
      <c r="C35" s="16">
        <v>0</v>
      </c>
      <c r="D35" s="16">
        <f t="shared" si="7"/>
        <v>0</v>
      </c>
      <c r="E35" s="16">
        <v>0</v>
      </c>
      <c r="F35" s="16">
        <v>0</v>
      </c>
      <c r="G35" s="16">
        <f t="shared" si="3"/>
        <v>0</v>
      </c>
    </row>
    <row r="36" spans="1:7" s="6" customFormat="1" ht="12.1" customHeight="1">
      <c r="A36" s="10" t="s">
        <v>34</v>
      </c>
      <c r="B36" s="16">
        <v>0</v>
      </c>
      <c r="C36" s="16">
        <v>0</v>
      </c>
      <c r="D36" s="16">
        <f t="shared" si="7"/>
        <v>0</v>
      </c>
      <c r="E36" s="16">
        <v>0</v>
      </c>
      <c r="F36" s="16">
        <v>0</v>
      </c>
      <c r="G36" s="16">
        <f t="shared" si="3"/>
        <v>0</v>
      </c>
    </row>
    <row r="37" spans="1:7" s="6" customFormat="1" ht="12.1" customHeight="1">
      <c r="A37" s="10" t="s">
        <v>35</v>
      </c>
      <c r="B37" s="16">
        <v>0</v>
      </c>
      <c r="C37" s="16">
        <v>0</v>
      </c>
      <c r="D37" s="16">
        <f t="shared" si="7"/>
        <v>0</v>
      </c>
      <c r="E37" s="16">
        <v>0</v>
      </c>
      <c r="F37" s="16">
        <v>0</v>
      </c>
      <c r="G37" s="16">
        <f t="shared" si="3"/>
        <v>0</v>
      </c>
    </row>
    <row r="38" spans="1:7" s="6" customFormat="1" ht="14.3" customHeight="1">
      <c r="A38" s="5" t="s">
        <v>36</v>
      </c>
      <c r="B38" s="15">
        <f>SUM(B39:B47)</f>
        <v>0</v>
      </c>
      <c r="C38" s="15">
        <f t="shared" ref="C38:F38" si="8">SUM(C39:C47)</f>
        <v>0</v>
      </c>
      <c r="D38" s="15">
        <f>+D39+D40+D41+D42+D43+D44+D45+D46+D47</f>
        <v>0</v>
      </c>
      <c r="E38" s="15">
        <f t="shared" si="8"/>
        <v>0</v>
      </c>
      <c r="F38" s="15">
        <f t="shared" si="8"/>
        <v>0</v>
      </c>
      <c r="G38" s="15">
        <f>SUM(G39:G47)</f>
        <v>0</v>
      </c>
    </row>
    <row r="39" spans="1:7" s="6" customFormat="1" ht="11.55" customHeight="1">
      <c r="A39" s="10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s="6" customFormat="1" ht="12.1" customHeight="1">
      <c r="A40" s="10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6" customFormat="1" ht="12.1" customHeight="1">
      <c r="A41" s="10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6" customFormat="1" ht="11.55" customHeight="1">
      <c r="A42" s="10" t="s">
        <v>40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</row>
    <row r="43" spans="1:7" s="6" customFormat="1" ht="12.1" customHeight="1">
      <c r="A43" s="10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</row>
    <row r="44" spans="1:7" s="6" customFormat="1" ht="12.1" customHeight="1">
      <c r="A44" s="10" t="s">
        <v>42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s="6" customFormat="1" ht="11.55" customHeight="1">
      <c r="A45" s="10" t="s">
        <v>43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s="6" customFormat="1" ht="11.55" customHeight="1">
      <c r="A46" s="11" t="s">
        <v>44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s="6" customFormat="1" ht="11.55" customHeight="1">
      <c r="A47" s="10" t="s">
        <v>45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s="6" customFormat="1" ht="13.6" customHeight="1">
      <c r="A48" s="5" t="s">
        <v>46</v>
      </c>
      <c r="B48" s="15">
        <f t="shared" ref="B48:G48" si="9">+B49+B50+B51+B52+B53+B54+B55+B58+B59</f>
        <v>24459.11</v>
      </c>
      <c r="C48" s="15">
        <f t="shared" si="9"/>
        <v>58142255.350000001</v>
      </c>
      <c r="D48" s="15">
        <f t="shared" si="9"/>
        <v>58166714.460000001</v>
      </c>
      <c r="E48" s="15">
        <f t="shared" si="9"/>
        <v>13820670.800000001</v>
      </c>
      <c r="F48" s="15">
        <f t="shared" si="9"/>
        <v>13820670.800000001</v>
      </c>
      <c r="G48" s="15">
        <f t="shared" si="9"/>
        <v>44346043.659999996</v>
      </c>
    </row>
    <row r="49" spans="1:7" s="6" customFormat="1" ht="11.55" customHeight="1">
      <c r="A49" s="10" t="s">
        <v>47</v>
      </c>
      <c r="B49" s="16">
        <v>0</v>
      </c>
      <c r="C49" s="16">
        <v>16309186.92</v>
      </c>
      <c r="D49" s="16">
        <v>16309186.92</v>
      </c>
      <c r="E49" s="16">
        <v>0</v>
      </c>
      <c r="F49" s="16">
        <v>0</v>
      </c>
      <c r="G49" s="16">
        <f t="shared" ref="G49" si="10">+D49-E49</f>
        <v>16309186.92</v>
      </c>
    </row>
    <row r="50" spans="1:7" s="6" customFormat="1" ht="12.1" customHeight="1">
      <c r="A50" s="10" t="s">
        <v>48</v>
      </c>
      <c r="B50" s="16">
        <v>0</v>
      </c>
      <c r="C50" s="16">
        <v>6635298.5199999996</v>
      </c>
      <c r="D50" s="16">
        <f>+B50+C50</f>
        <v>6635298.5199999996</v>
      </c>
      <c r="E50" s="16">
        <v>0</v>
      </c>
      <c r="F50" s="16">
        <v>0</v>
      </c>
      <c r="G50" s="16">
        <f t="shared" ref="G50:G75" si="11">+D50-E50</f>
        <v>6635298.5199999996</v>
      </c>
    </row>
    <row r="51" spans="1:7" s="6" customFormat="1" ht="12.1" customHeight="1">
      <c r="A51" s="10" t="s">
        <v>49</v>
      </c>
      <c r="B51" s="16">
        <v>0</v>
      </c>
      <c r="C51" s="16">
        <v>0</v>
      </c>
      <c r="D51" s="16">
        <f t="shared" ref="D51:D71" si="12">+B51+C51</f>
        <v>0</v>
      </c>
      <c r="E51" s="16">
        <v>0</v>
      </c>
      <c r="F51" s="16">
        <v>0</v>
      </c>
      <c r="G51" s="16">
        <f t="shared" si="11"/>
        <v>0</v>
      </c>
    </row>
    <row r="52" spans="1:7" s="6" customFormat="1" ht="12.1" customHeight="1">
      <c r="A52" s="10" t="s">
        <v>50</v>
      </c>
      <c r="B52" s="16">
        <v>0</v>
      </c>
      <c r="C52" s="16">
        <v>0</v>
      </c>
      <c r="D52" s="16">
        <f t="shared" si="12"/>
        <v>0</v>
      </c>
      <c r="E52" s="16">
        <v>0</v>
      </c>
      <c r="F52" s="16">
        <v>0</v>
      </c>
      <c r="G52" s="16">
        <f t="shared" si="11"/>
        <v>0</v>
      </c>
    </row>
    <row r="53" spans="1:7" s="6" customFormat="1" ht="12.1" customHeight="1">
      <c r="A53" s="10" t="s">
        <v>51</v>
      </c>
      <c r="B53" s="16">
        <v>0</v>
      </c>
      <c r="C53" s="16">
        <v>17629116.48</v>
      </c>
      <c r="D53" s="16">
        <f>+B53+C53</f>
        <v>17629116.48</v>
      </c>
      <c r="E53" s="16">
        <v>13820670.800000001</v>
      </c>
      <c r="F53" s="16">
        <v>13820670.800000001</v>
      </c>
      <c r="G53" s="16">
        <f t="shared" si="11"/>
        <v>3808445.6799999997</v>
      </c>
    </row>
    <row r="54" spans="1:7" s="6" customFormat="1" ht="12.1" customHeight="1">
      <c r="A54" s="10" t="s">
        <v>52</v>
      </c>
      <c r="B54" s="16">
        <v>24459.11</v>
      </c>
      <c r="C54" s="16">
        <v>-24459.11</v>
      </c>
      <c r="D54" s="16">
        <f>+B54+C54</f>
        <v>0</v>
      </c>
      <c r="E54" s="16">
        <v>0</v>
      </c>
      <c r="F54" s="16">
        <v>0</v>
      </c>
      <c r="G54" s="16">
        <f t="shared" si="11"/>
        <v>0</v>
      </c>
    </row>
    <row r="55" spans="1:7" s="6" customFormat="1" ht="12.1" customHeight="1">
      <c r="A55" s="13" t="s">
        <v>53</v>
      </c>
      <c r="B55" s="17">
        <v>0</v>
      </c>
      <c r="C55" s="17">
        <v>0</v>
      </c>
      <c r="D55" s="17">
        <f>+B55+C55</f>
        <v>0</v>
      </c>
      <c r="E55" s="17">
        <v>0</v>
      </c>
      <c r="F55" s="17">
        <v>0</v>
      </c>
      <c r="G55" s="17">
        <f>+D55-E55</f>
        <v>0</v>
      </c>
    </row>
    <row r="56" spans="1:7" s="6" customFormat="1" ht="12.1" customHeight="1">
      <c r="A56" s="5" t="s">
        <v>8</v>
      </c>
      <c r="B56" s="15">
        <f t="shared" ref="B56:G56" si="13">B9</f>
        <v>1654238996.4300001</v>
      </c>
      <c r="C56" s="15">
        <f t="shared" si="13"/>
        <v>581479146.00999999</v>
      </c>
      <c r="D56" s="15">
        <f t="shared" si="13"/>
        <v>2235718142.4400001</v>
      </c>
      <c r="E56" s="15">
        <f t="shared" si="13"/>
        <v>646508354.4599998</v>
      </c>
      <c r="F56" s="15">
        <f t="shared" si="13"/>
        <v>643438361.89999986</v>
      </c>
      <c r="G56" s="15">
        <f t="shared" si="13"/>
        <v>1589209787.98</v>
      </c>
    </row>
    <row r="57" spans="1:7" s="6" customFormat="1" ht="12.1" customHeight="1">
      <c r="A57" s="5" t="s">
        <v>46</v>
      </c>
      <c r="B57" s="15">
        <v>24459.11</v>
      </c>
      <c r="C57" s="15">
        <v>58142255.350000001</v>
      </c>
      <c r="D57" s="15">
        <v>58166714.460000001</v>
      </c>
      <c r="E57" s="15">
        <v>13820670.800000001</v>
      </c>
      <c r="F57" s="15">
        <v>13820670.800000001</v>
      </c>
      <c r="G57" s="15">
        <v>44346043.659999996</v>
      </c>
    </row>
    <row r="58" spans="1:7" s="6" customFormat="1" ht="12.1" customHeight="1">
      <c r="A58" s="10" t="s">
        <v>54</v>
      </c>
      <c r="B58" s="16">
        <v>0</v>
      </c>
      <c r="C58" s="16">
        <v>0</v>
      </c>
      <c r="D58" s="16">
        <f>+B58+C58</f>
        <v>0</v>
      </c>
      <c r="E58" s="16">
        <v>0</v>
      </c>
      <c r="F58" s="16">
        <v>0</v>
      </c>
      <c r="G58" s="16">
        <f t="shared" si="11"/>
        <v>0</v>
      </c>
    </row>
    <row r="59" spans="1:7" s="6" customFormat="1" ht="11.55" customHeight="1">
      <c r="A59" s="10" t="s">
        <v>55</v>
      </c>
      <c r="B59" s="16">
        <v>0</v>
      </c>
      <c r="C59" s="16">
        <v>17593112.539999999</v>
      </c>
      <c r="D59" s="16">
        <f t="shared" si="12"/>
        <v>17593112.539999999</v>
      </c>
      <c r="E59" s="16">
        <v>0</v>
      </c>
      <c r="F59" s="16">
        <v>0</v>
      </c>
      <c r="G59" s="16">
        <f t="shared" si="11"/>
        <v>17593112.539999999</v>
      </c>
    </row>
    <row r="60" spans="1:7" s="6" customFormat="1" ht="12.1" customHeight="1">
      <c r="A60" s="5" t="s">
        <v>56</v>
      </c>
      <c r="B60" s="15">
        <f>SUM(B61:B63)</f>
        <v>310243423.66000003</v>
      </c>
      <c r="C60" s="15">
        <f t="shared" ref="C60:F60" si="14">SUM(C61:C63)</f>
        <v>212303283.77999997</v>
      </c>
      <c r="D60" s="15">
        <f>+D61+D62+D63</f>
        <v>522546707.44</v>
      </c>
      <c r="E60" s="15">
        <f t="shared" si="14"/>
        <v>51630277.789999999</v>
      </c>
      <c r="F60" s="15">
        <f t="shared" si="14"/>
        <v>48654695.229999997</v>
      </c>
      <c r="G60" s="15">
        <f>SUM(G61:G63)</f>
        <v>470916429.64999998</v>
      </c>
    </row>
    <row r="61" spans="1:7" s="6" customFormat="1" ht="12.1" customHeight="1">
      <c r="A61" s="10" t="s">
        <v>57</v>
      </c>
      <c r="B61" s="16">
        <v>310243423.66000003</v>
      </c>
      <c r="C61" s="16">
        <v>162303283.77999997</v>
      </c>
      <c r="D61" s="16">
        <f t="shared" si="12"/>
        <v>472546707.44</v>
      </c>
      <c r="E61" s="16">
        <v>51630277.789999999</v>
      </c>
      <c r="F61" s="16">
        <v>48654695.229999997</v>
      </c>
      <c r="G61" s="16">
        <f t="shared" si="11"/>
        <v>420916429.64999998</v>
      </c>
    </row>
    <row r="62" spans="1:7" s="6" customFormat="1" ht="12.1" customHeight="1">
      <c r="A62" s="10" t="s">
        <v>58</v>
      </c>
      <c r="B62" s="16">
        <v>0</v>
      </c>
      <c r="C62" s="16">
        <v>50000000</v>
      </c>
      <c r="D62" s="16">
        <f t="shared" si="12"/>
        <v>50000000</v>
      </c>
      <c r="E62" s="16">
        <v>0</v>
      </c>
      <c r="F62" s="16">
        <v>0</v>
      </c>
      <c r="G62" s="16">
        <f t="shared" si="11"/>
        <v>50000000</v>
      </c>
    </row>
    <row r="63" spans="1:7" s="6" customFormat="1" ht="12.1" customHeight="1">
      <c r="A63" s="10" t="s">
        <v>59</v>
      </c>
      <c r="B63" s="16">
        <v>0</v>
      </c>
      <c r="C63" s="16">
        <v>0</v>
      </c>
      <c r="D63" s="16">
        <f t="shared" si="12"/>
        <v>0</v>
      </c>
      <c r="E63" s="16">
        <v>0</v>
      </c>
      <c r="F63" s="16">
        <v>0</v>
      </c>
      <c r="G63" s="16">
        <f t="shared" si="11"/>
        <v>0</v>
      </c>
    </row>
    <row r="64" spans="1:7" s="6" customFormat="1" ht="12.1" customHeight="1">
      <c r="A64" s="5" t="s">
        <v>60</v>
      </c>
      <c r="B64" s="15">
        <v>0</v>
      </c>
      <c r="C64" s="15">
        <v>0</v>
      </c>
      <c r="D64" s="15">
        <f>+D65+D66+D67+D68+D69+D70+D71</f>
        <v>0</v>
      </c>
      <c r="E64" s="15">
        <f t="shared" ref="E64" si="15">SUM(E65:E67)</f>
        <v>0</v>
      </c>
      <c r="F64" s="15">
        <f>SUM(F65:F71)</f>
        <v>0</v>
      </c>
      <c r="G64" s="15">
        <f>SUM(G65:G71)</f>
        <v>0</v>
      </c>
    </row>
    <row r="65" spans="1:7" s="6" customFormat="1" ht="12.1" customHeight="1">
      <c r="A65" s="10" t="s">
        <v>61</v>
      </c>
      <c r="B65" s="16">
        <v>0</v>
      </c>
      <c r="C65" s="16">
        <v>0</v>
      </c>
      <c r="D65" s="16">
        <f t="shared" si="12"/>
        <v>0</v>
      </c>
      <c r="E65" s="16">
        <v>0</v>
      </c>
      <c r="F65" s="16">
        <v>0</v>
      </c>
      <c r="G65" s="16">
        <f t="shared" si="11"/>
        <v>0</v>
      </c>
    </row>
    <row r="66" spans="1:7" s="6" customFormat="1" ht="12.1" customHeight="1">
      <c r="A66" s="10" t="s">
        <v>62</v>
      </c>
      <c r="B66" s="16">
        <v>0</v>
      </c>
      <c r="C66" s="16">
        <v>0</v>
      </c>
      <c r="D66" s="16">
        <f t="shared" si="12"/>
        <v>0</v>
      </c>
      <c r="E66" s="16">
        <v>0</v>
      </c>
      <c r="F66" s="16">
        <v>0</v>
      </c>
      <c r="G66" s="16">
        <f t="shared" si="11"/>
        <v>0</v>
      </c>
    </row>
    <row r="67" spans="1:7" s="6" customFormat="1" ht="11.55" customHeight="1">
      <c r="A67" s="10" t="s">
        <v>63</v>
      </c>
      <c r="B67" s="16">
        <v>0</v>
      </c>
      <c r="C67" s="16">
        <v>0</v>
      </c>
      <c r="D67" s="16">
        <f t="shared" si="12"/>
        <v>0</v>
      </c>
      <c r="E67" s="16">
        <v>0</v>
      </c>
      <c r="F67" s="16">
        <v>0</v>
      </c>
      <c r="G67" s="16">
        <f t="shared" si="11"/>
        <v>0</v>
      </c>
    </row>
    <row r="68" spans="1:7" s="6" customFormat="1" ht="11.55" customHeight="1">
      <c r="A68" s="10" t="s">
        <v>64</v>
      </c>
      <c r="B68" s="16">
        <v>0</v>
      </c>
      <c r="C68" s="16">
        <v>0</v>
      </c>
      <c r="D68" s="16">
        <f t="shared" si="12"/>
        <v>0</v>
      </c>
      <c r="E68" s="16">
        <v>0</v>
      </c>
      <c r="F68" s="16">
        <v>0</v>
      </c>
      <c r="G68" s="16">
        <f t="shared" si="11"/>
        <v>0</v>
      </c>
    </row>
    <row r="69" spans="1:7" s="6" customFormat="1" ht="12.1" customHeight="1">
      <c r="A69" s="10" t="s">
        <v>65</v>
      </c>
      <c r="B69" s="16">
        <v>0</v>
      </c>
      <c r="C69" s="16">
        <v>0</v>
      </c>
      <c r="D69" s="16">
        <f t="shared" si="12"/>
        <v>0</v>
      </c>
      <c r="E69" s="16">
        <v>0</v>
      </c>
      <c r="F69" s="16">
        <v>0</v>
      </c>
      <c r="G69" s="16">
        <f t="shared" si="11"/>
        <v>0</v>
      </c>
    </row>
    <row r="70" spans="1:7" s="6" customFormat="1" ht="12.1" customHeight="1">
      <c r="A70" s="10" t="s">
        <v>66</v>
      </c>
      <c r="B70" s="16">
        <v>0</v>
      </c>
      <c r="C70" s="16">
        <v>0</v>
      </c>
      <c r="D70" s="16">
        <f t="shared" si="12"/>
        <v>0</v>
      </c>
      <c r="E70" s="16">
        <v>0</v>
      </c>
      <c r="F70" s="16">
        <v>0</v>
      </c>
      <c r="G70" s="16">
        <f t="shared" si="11"/>
        <v>0</v>
      </c>
    </row>
    <row r="71" spans="1:7" s="6" customFormat="1" ht="12.1" customHeight="1">
      <c r="A71" s="10" t="s">
        <v>67</v>
      </c>
      <c r="B71" s="16">
        <v>0</v>
      </c>
      <c r="C71" s="16">
        <v>0</v>
      </c>
      <c r="D71" s="16">
        <f t="shared" si="12"/>
        <v>0</v>
      </c>
      <c r="E71" s="16">
        <v>0</v>
      </c>
      <c r="F71" s="16">
        <v>0</v>
      </c>
      <c r="G71" s="16">
        <f t="shared" si="11"/>
        <v>0</v>
      </c>
    </row>
    <row r="72" spans="1:7" s="6" customFormat="1" ht="12.1" customHeight="1">
      <c r="A72" s="5" t="s">
        <v>68</v>
      </c>
      <c r="B72" s="15">
        <v>0</v>
      </c>
      <c r="C72" s="15">
        <v>0</v>
      </c>
      <c r="D72" s="15">
        <f>+D73+D74+D75</f>
        <v>0</v>
      </c>
      <c r="E72" s="15">
        <f t="shared" ref="E72" si="16">SUM(E73:E75)</f>
        <v>0</v>
      </c>
      <c r="F72" s="15">
        <f>SUM(F73:F75)</f>
        <v>0</v>
      </c>
      <c r="G72" s="15">
        <f>SUM(G73:G75)</f>
        <v>0</v>
      </c>
    </row>
    <row r="73" spans="1:7" s="6" customFormat="1" ht="12.1" customHeight="1">
      <c r="A73" s="11" t="s">
        <v>69</v>
      </c>
      <c r="B73" s="16">
        <v>0</v>
      </c>
      <c r="C73" s="16">
        <v>0</v>
      </c>
      <c r="D73" s="16">
        <f t="shared" ref="D73:D75" si="17">+B73+C73</f>
        <v>0</v>
      </c>
      <c r="E73" s="16">
        <v>0</v>
      </c>
      <c r="F73" s="16">
        <v>0</v>
      </c>
      <c r="G73" s="16">
        <f t="shared" si="11"/>
        <v>0</v>
      </c>
    </row>
    <row r="74" spans="1:7" s="6" customFormat="1" ht="12.1" customHeight="1">
      <c r="A74" s="11" t="s">
        <v>70</v>
      </c>
      <c r="B74" s="16">
        <v>0</v>
      </c>
      <c r="C74" s="16">
        <v>0</v>
      </c>
      <c r="D74" s="16">
        <f t="shared" si="17"/>
        <v>0</v>
      </c>
      <c r="E74" s="16">
        <v>0</v>
      </c>
      <c r="F74" s="16">
        <v>0</v>
      </c>
      <c r="G74" s="16">
        <f t="shared" si="11"/>
        <v>0</v>
      </c>
    </row>
    <row r="75" spans="1:7" s="6" customFormat="1" ht="12.1" customHeight="1">
      <c r="A75" s="11" t="s">
        <v>71</v>
      </c>
      <c r="B75" s="16">
        <v>0</v>
      </c>
      <c r="C75" s="16">
        <v>0</v>
      </c>
      <c r="D75" s="16">
        <f t="shared" si="17"/>
        <v>0</v>
      </c>
      <c r="E75" s="16">
        <v>0</v>
      </c>
      <c r="F75" s="16">
        <v>0</v>
      </c>
      <c r="G75" s="16">
        <f t="shared" si="11"/>
        <v>0</v>
      </c>
    </row>
    <row r="76" spans="1:7" s="6" customFormat="1" ht="12.1" customHeight="1">
      <c r="A76" s="5" t="s">
        <v>72</v>
      </c>
      <c r="B76" s="15">
        <v>0</v>
      </c>
      <c r="C76" s="15">
        <v>0</v>
      </c>
      <c r="D76" s="15">
        <f>+D77+D78+D79+D80+D81+D82+D83</f>
        <v>0</v>
      </c>
      <c r="E76" s="15">
        <f t="shared" ref="E76" si="18">SUM(E77:E79)</f>
        <v>0</v>
      </c>
      <c r="F76" s="15">
        <f>SUM(F77:F83)</f>
        <v>0</v>
      </c>
      <c r="G76" s="15">
        <f>SUM(G77:G83)</f>
        <v>0</v>
      </c>
    </row>
    <row r="77" spans="1:7" s="6" customFormat="1" ht="11.55" customHeight="1">
      <c r="A77" s="10" t="s">
        <v>73</v>
      </c>
      <c r="B77" s="16">
        <v>0</v>
      </c>
      <c r="C77" s="16">
        <v>0</v>
      </c>
      <c r="D77" s="16">
        <f t="shared" ref="D77:D83" si="19">+B77+C77</f>
        <v>0</v>
      </c>
      <c r="E77" s="16">
        <v>0</v>
      </c>
      <c r="F77" s="16">
        <v>0</v>
      </c>
      <c r="G77" s="16">
        <f t="shared" ref="G77:G83" si="20">+D77-E77</f>
        <v>0</v>
      </c>
    </row>
    <row r="78" spans="1:7" s="6" customFormat="1" ht="11.55" customHeight="1">
      <c r="A78" s="10" t="s">
        <v>74</v>
      </c>
      <c r="B78" s="16">
        <v>0</v>
      </c>
      <c r="C78" s="16">
        <v>0</v>
      </c>
      <c r="D78" s="16">
        <f t="shared" si="19"/>
        <v>0</v>
      </c>
      <c r="E78" s="16">
        <v>0</v>
      </c>
      <c r="F78" s="16">
        <v>0</v>
      </c>
      <c r="G78" s="16">
        <f t="shared" si="20"/>
        <v>0</v>
      </c>
    </row>
    <row r="79" spans="1:7" s="6" customFormat="1" ht="12.1" customHeight="1">
      <c r="A79" s="10" t="s">
        <v>75</v>
      </c>
      <c r="B79" s="16">
        <v>0</v>
      </c>
      <c r="C79" s="16">
        <v>0</v>
      </c>
      <c r="D79" s="16">
        <f t="shared" si="19"/>
        <v>0</v>
      </c>
      <c r="E79" s="16">
        <v>0</v>
      </c>
      <c r="F79" s="16">
        <v>0</v>
      </c>
      <c r="G79" s="16">
        <f t="shared" si="20"/>
        <v>0</v>
      </c>
    </row>
    <row r="80" spans="1:7" s="6" customFormat="1" ht="11.55" customHeight="1">
      <c r="A80" s="10" t="s">
        <v>76</v>
      </c>
      <c r="B80" s="16">
        <v>0</v>
      </c>
      <c r="C80" s="16">
        <v>0</v>
      </c>
      <c r="D80" s="16">
        <f t="shared" si="19"/>
        <v>0</v>
      </c>
      <c r="E80" s="16">
        <v>0</v>
      </c>
      <c r="F80" s="16">
        <v>0</v>
      </c>
      <c r="G80" s="16">
        <f t="shared" si="20"/>
        <v>0</v>
      </c>
    </row>
    <row r="81" spans="1:8" s="6" customFormat="1" ht="12.1" customHeight="1">
      <c r="A81" s="10" t="s">
        <v>77</v>
      </c>
      <c r="B81" s="16">
        <v>0</v>
      </c>
      <c r="C81" s="16">
        <v>0</v>
      </c>
      <c r="D81" s="16">
        <f t="shared" si="19"/>
        <v>0</v>
      </c>
      <c r="E81" s="16">
        <v>0</v>
      </c>
      <c r="F81" s="16">
        <v>0</v>
      </c>
      <c r="G81" s="16">
        <f t="shared" si="20"/>
        <v>0</v>
      </c>
    </row>
    <row r="82" spans="1:8" s="6" customFormat="1" ht="12.1" customHeight="1">
      <c r="A82" s="10" t="s">
        <v>78</v>
      </c>
      <c r="B82" s="16">
        <v>0</v>
      </c>
      <c r="C82" s="16">
        <v>0</v>
      </c>
      <c r="D82" s="16">
        <f t="shared" si="19"/>
        <v>0</v>
      </c>
      <c r="E82" s="16">
        <v>0</v>
      </c>
      <c r="F82" s="16">
        <v>0</v>
      </c>
      <c r="G82" s="16">
        <f t="shared" si="20"/>
        <v>0</v>
      </c>
    </row>
    <row r="83" spans="1:8" s="6" customFormat="1" ht="12.1" customHeight="1">
      <c r="A83" s="10" t="s">
        <v>79</v>
      </c>
      <c r="B83" s="16">
        <v>0</v>
      </c>
      <c r="C83" s="16">
        <v>0</v>
      </c>
      <c r="D83" s="16">
        <f t="shared" si="19"/>
        <v>0</v>
      </c>
      <c r="E83" s="16">
        <v>0</v>
      </c>
      <c r="F83" s="16">
        <v>0</v>
      </c>
      <c r="G83" s="16">
        <f t="shared" si="20"/>
        <v>0</v>
      </c>
    </row>
    <row r="84" spans="1:8" s="6" customFormat="1" ht="12.1" customHeight="1">
      <c r="A84" s="5" t="s">
        <v>80</v>
      </c>
      <c r="B84" s="15">
        <f t="shared" ref="B84:G84" si="21">+B85+B93+B104+B114+B124+B134+B138+B146+B151</f>
        <v>10834884488.960003</v>
      </c>
      <c r="C84" s="15">
        <f t="shared" si="21"/>
        <v>336980975.84000003</v>
      </c>
      <c r="D84" s="15">
        <f t="shared" si="21"/>
        <v>11171865464.799999</v>
      </c>
      <c r="E84" s="15">
        <f t="shared" si="21"/>
        <v>3800192445.2799997</v>
      </c>
      <c r="F84" s="15">
        <f t="shared" si="21"/>
        <v>3730588464.0099993</v>
      </c>
      <c r="G84" s="15">
        <f t="shared" si="21"/>
        <v>7371673019.5199995</v>
      </c>
    </row>
    <row r="85" spans="1:8" s="6" customFormat="1" ht="12.1" customHeight="1">
      <c r="A85" s="5" t="s">
        <v>9</v>
      </c>
      <c r="B85" s="15">
        <f t="shared" ref="B85:G85" si="22">+B86+B87+B88+B89+B90+B91+B92</f>
        <v>5584274233.8100004</v>
      </c>
      <c r="C85" s="15">
        <f t="shared" si="22"/>
        <v>15925986.450000023</v>
      </c>
      <c r="D85" s="15">
        <f t="shared" si="22"/>
        <v>5600200220.2600002</v>
      </c>
      <c r="E85" s="15">
        <f t="shared" si="22"/>
        <v>2181387242.5</v>
      </c>
      <c r="F85" s="15">
        <f t="shared" si="22"/>
        <v>2170877290.4099994</v>
      </c>
      <c r="G85" s="15">
        <f t="shared" si="22"/>
        <v>3418812977.7599998</v>
      </c>
    </row>
    <row r="86" spans="1:8" s="6" customFormat="1" ht="12.1" customHeight="1">
      <c r="A86" s="10" t="s">
        <v>10</v>
      </c>
      <c r="B86" s="16">
        <v>1310718281.97</v>
      </c>
      <c r="C86" s="16">
        <v>20924296.599999998</v>
      </c>
      <c r="D86" s="16">
        <f>+B86+C86</f>
        <v>1331642578.5699999</v>
      </c>
      <c r="E86" s="16">
        <v>620179847.75999999</v>
      </c>
      <c r="F86" s="16">
        <v>619338514.38999999</v>
      </c>
      <c r="G86" s="16">
        <f t="shared" ref="G86:G90" si="23">+D86-E86</f>
        <v>711462730.80999994</v>
      </c>
    </row>
    <row r="87" spans="1:8" s="6" customFormat="1" ht="12.1" customHeight="1">
      <c r="A87" s="10" t="s">
        <v>11</v>
      </c>
      <c r="B87" s="16">
        <v>354520645.89999998</v>
      </c>
      <c r="C87" s="16">
        <v>10638234.550000001</v>
      </c>
      <c r="D87" s="16">
        <f t="shared" ref="D87:D90" si="24">+B87+C87</f>
        <v>365158880.44999999</v>
      </c>
      <c r="E87" s="16">
        <v>166373655.13</v>
      </c>
      <c r="F87" s="16">
        <v>166055681.67999998</v>
      </c>
      <c r="G87" s="16">
        <f>+D87-E87</f>
        <v>198785225.31999999</v>
      </c>
    </row>
    <row r="88" spans="1:8" s="6" customFormat="1" ht="12.1" customHeight="1">
      <c r="A88" s="10" t="s">
        <v>12</v>
      </c>
      <c r="B88" s="16">
        <v>713637734.79999995</v>
      </c>
      <c r="C88" s="16">
        <v>24035144.750000004</v>
      </c>
      <c r="D88" s="16">
        <f t="shared" si="24"/>
        <v>737672879.54999995</v>
      </c>
      <c r="E88" s="16">
        <v>198356266.30000004</v>
      </c>
      <c r="F88" s="16">
        <v>191896076.44000003</v>
      </c>
      <c r="G88" s="16">
        <f t="shared" si="23"/>
        <v>539316613.24999988</v>
      </c>
    </row>
    <row r="89" spans="1:8" s="6" customFormat="1" ht="12.1" customHeight="1">
      <c r="A89" s="10" t="s">
        <v>13</v>
      </c>
      <c r="B89" s="16">
        <v>704459796.16999996</v>
      </c>
      <c r="C89" s="16">
        <v>-16224.039999999834</v>
      </c>
      <c r="D89" s="16">
        <f t="shared" si="24"/>
        <v>704443572.13</v>
      </c>
      <c r="E89" s="16">
        <v>300589423.49000001</v>
      </c>
      <c r="F89" s="16">
        <v>298256583.38</v>
      </c>
      <c r="G89" s="16">
        <f>+D89-E89</f>
        <v>403854148.63999999</v>
      </c>
    </row>
    <row r="90" spans="1:8" s="6" customFormat="1" ht="12.1" customHeight="1">
      <c r="A90" s="10" t="s">
        <v>14</v>
      </c>
      <c r="B90" s="16">
        <v>2465589190.1900001</v>
      </c>
      <c r="C90" s="7">
        <v>-39720094.539999984</v>
      </c>
      <c r="D90" s="16">
        <f t="shared" si="24"/>
        <v>2425869095.6500001</v>
      </c>
      <c r="E90" s="16">
        <v>882152218.7299999</v>
      </c>
      <c r="F90" s="16">
        <v>881594603.42999947</v>
      </c>
      <c r="G90" s="16">
        <f t="shared" si="23"/>
        <v>1543716876.9200001</v>
      </c>
    </row>
    <row r="91" spans="1:8" s="6" customFormat="1" ht="11.55" customHeight="1">
      <c r="A91" s="11" t="s">
        <v>15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f t="shared" ref="G91:G92" si="25">+D91-E91</f>
        <v>0</v>
      </c>
    </row>
    <row r="92" spans="1:8" s="6" customFormat="1" ht="12.1" customHeight="1">
      <c r="A92" s="10" t="s">
        <v>16</v>
      </c>
      <c r="B92" s="16">
        <v>35348584.780000001</v>
      </c>
      <c r="C92" s="16">
        <v>64629.13</v>
      </c>
      <c r="D92" s="16">
        <f>+B92+C92</f>
        <v>35413213.910000004</v>
      </c>
      <c r="E92" s="16">
        <v>13735831.09</v>
      </c>
      <c r="F92" s="16">
        <v>13735831.09</v>
      </c>
      <c r="G92" s="16">
        <f t="shared" si="25"/>
        <v>21677382.820000004</v>
      </c>
    </row>
    <row r="93" spans="1:8" s="6" customFormat="1" ht="12.1" customHeight="1">
      <c r="A93" s="5" t="s">
        <v>17</v>
      </c>
      <c r="B93" s="15">
        <f t="shared" ref="B93:G93" si="26">+B94+B95+B96+B97+B98+B99+B100+B101+B102</f>
        <v>883541682.25</v>
      </c>
      <c r="C93" s="15">
        <f t="shared" si="26"/>
        <v>49987966.349999994</v>
      </c>
      <c r="D93" s="15">
        <f t="shared" si="26"/>
        <v>933529648.5999999</v>
      </c>
      <c r="E93" s="15">
        <f t="shared" si="26"/>
        <v>250538924.66</v>
      </c>
      <c r="F93" s="15">
        <f t="shared" si="26"/>
        <v>212228731.53000003</v>
      </c>
      <c r="G93" s="15">
        <f t="shared" si="26"/>
        <v>682990723.93999994</v>
      </c>
    </row>
    <row r="94" spans="1:8" s="6" customFormat="1" ht="12.1" customHeight="1">
      <c r="A94" s="12" t="s">
        <v>83</v>
      </c>
      <c r="B94" s="16">
        <v>54501910.799999997</v>
      </c>
      <c r="C94" s="16">
        <v>8693000</v>
      </c>
      <c r="D94" s="16">
        <f>+B94+C94</f>
        <v>63194910.799999997</v>
      </c>
      <c r="E94" s="16">
        <v>25705371.520000014</v>
      </c>
      <c r="F94" s="16">
        <v>24443800.850000016</v>
      </c>
      <c r="G94" s="16">
        <f t="shared" ref="G94:G113" si="27">+D94-E94</f>
        <v>37489539.279999986</v>
      </c>
      <c r="H94" s="8"/>
    </row>
    <row r="95" spans="1:8" s="6" customFormat="1" ht="12.1" customHeight="1">
      <c r="A95" s="10" t="s">
        <v>18</v>
      </c>
      <c r="B95" s="16">
        <v>29200647.140000001</v>
      </c>
      <c r="C95" s="16">
        <v>1462840</v>
      </c>
      <c r="D95" s="16">
        <f t="shared" ref="D95:D102" si="28">+B95+C95</f>
        <v>30663487.140000001</v>
      </c>
      <c r="E95" s="16">
        <v>14879266.719999999</v>
      </c>
      <c r="F95" s="16">
        <v>14067251.909999998</v>
      </c>
      <c r="G95" s="16">
        <f t="shared" si="27"/>
        <v>15784220.420000002</v>
      </c>
      <c r="H95" s="8"/>
    </row>
    <row r="96" spans="1:8" s="6" customFormat="1" ht="11.55" customHeight="1">
      <c r="A96" s="10" t="s">
        <v>19</v>
      </c>
      <c r="B96" s="16">
        <v>3800</v>
      </c>
      <c r="C96" s="16">
        <v>0</v>
      </c>
      <c r="D96" s="16">
        <f t="shared" si="28"/>
        <v>3800</v>
      </c>
      <c r="E96" s="16">
        <v>0</v>
      </c>
      <c r="F96" s="16">
        <v>0</v>
      </c>
      <c r="G96" s="16">
        <f t="shared" si="27"/>
        <v>3800</v>
      </c>
    </row>
    <row r="97" spans="1:7" s="6" customFormat="1" ht="11.55" customHeight="1">
      <c r="A97" s="10" t="s">
        <v>20</v>
      </c>
      <c r="B97" s="16">
        <v>267471539.44</v>
      </c>
      <c r="C97" s="16">
        <v>28548381.550000001</v>
      </c>
      <c r="D97" s="16">
        <f t="shared" si="28"/>
        <v>296019920.99000001</v>
      </c>
      <c r="E97" s="16">
        <v>56564710.769999988</v>
      </c>
      <c r="F97" s="16">
        <v>55994865.939999998</v>
      </c>
      <c r="G97" s="16">
        <f t="shared" si="27"/>
        <v>239455210.22000003</v>
      </c>
    </row>
    <row r="98" spans="1:7" s="6" customFormat="1" ht="11.55" customHeight="1">
      <c r="A98" s="10" t="s">
        <v>21</v>
      </c>
      <c r="B98" s="16">
        <v>54642527.990000002</v>
      </c>
      <c r="C98" s="16">
        <v>1215400</v>
      </c>
      <c r="D98" s="16">
        <f t="shared" si="28"/>
        <v>55857927.990000002</v>
      </c>
      <c r="E98" s="16">
        <v>16711899.529999997</v>
      </c>
      <c r="F98" s="16">
        <v>15273582.129999997</v>
      </c>
      <c r="G98" s="16">
        <f t="shared" si="27"/>
        <v>39146028.460000008</v>
      </c>
    </row>
    <row r="99" spans="1:7" s="6" customFormat="1" ht="11.55" customHeight="1">
      <c r="A99" s="10" t="s">
        <v>22</v>
      </c>
      <c r="B99" s="16">
        <v>273247407.14999998</v>
      </c>
      <c r="C99" s="16">
        <v>4350000</v>
      </c>
      <c r="D99" s="16">
        <f t="shared" si="28"/>
        <v>277597407.14999998</v>
      </c>
      <c r="E99" s="16">
        <v>97455920.330000013</v>
      </c>
      <c r="F99" s="16">
        <v>68806800.959999993</v>
      </c>
      <c r="G99" s="16">
        <f t="shared" si="27"/>
        <v>180141486.81999996</v>
      </c>
    </row>
    <row r="100" spans="1:7" s="6" customFormat="1" ht="18.350000000000001" customHeight="1">
      <c r="A100" s="10" t="s">
        <v>81</v>
      </c>
      <c r="B100" s="16">
        <v>27625474.359999999</v>
      </c>
      <c r="C100" s="16">
        <v>3315400</v>
      </c>
      <c r="D100" s="16">
        <f>+B100+C100</f>
        <v>30940874.359999999</v>
      </c>
      <c r="E100" s="16">
        <v>9121523.9400000013</v>
      </c>
      <c r="F100" s="16">
        <v>8740576.4200000018</v>
      </c>
      <c r="G100" s="16">
        <f>+D100-E100</f>
        <v>21819350.419999998</v>
      </c>
    </row>
    <row r="101" spans="1:7" s="6" customFormat="1" ht="12.1" customHeight="1">
      <c r="A101" s="10" t="s">
        <v>24</v>
      </c>
      <c r="B101" s="16">
        <v>41569605.119999997</v>
      </c>
      <c r="C101" s="16">
        <v>227944.8</v>
      </c>
      <c r="D101" s="16">
        <f t="shared" si="28"/>
        <v>41797549.919999994</v>
      </c>
      <c r="E101" s="16">
        <v>222777.22</v>
      </c>
      <c r="F101" s="16">
        <v>103658.62</v>
      </c>
      <c r="G101" s="16">
        <f t="shared" si="27"/>
        <v>41574772.699999996</v>
      </c>
    </row>
    <row r="102" spans="1:7" s="6" customFormat="1" ht="12.1" customHeight="1">
      <c r="A102" s="13" t="s">
        <v>25</v>
      </c>
      <c r="B102" s="17">
        <v>135278770.25</v>
      </c>
      <c r="C102" s="17">
        <v>2175000</v>
      </c>
      <c r="D102" s="17">
        <f t="shared" si="28"/>
        <v>137453770.25</v>
      </c>
      <c r="E102" s="17">
        <v>29877454.629999999</v>
      </c>
      <c r="F102" s="17">
        <v>24798194.699999999</v>
      </c>
      <c r="G102" s="17">
        <f t="shared" si="27"/>
        <v>107576315.62</v>
      </c>
    </row>
    <row r="103" spans="1:7" s="6" customFormat="1" ht="11.55" customHeight="1">
      <c r="A103" s="5" t="s">
        <v>80</v>
      </c>
      <c r="B103" s="15">
        <f t="shared" ref="B103:G103" si="29">B84</f>
        <v>10834884488.960003</v>
      </c>
      <c r="C103" s="15">
        <f t="shared" si="29"/>
        <v>336980975.84000003</v>
      </c>
      <c r="D103" s="15">
        <f t="shared" si="29"/>
        <v>11171865464.799999</v>
      </c>
      <c r="E103" s="15">
        <f t="shared" si="29"/>
        <v>3800192445.2799997</v>
      </c>
      <c r="F103" s="15">
        <f t="shared" si="29"/>
        <v>3730588464.0099993</v>
      </c>
      <c r="G103" s="15">
        <f t="shared" si="29"/>
        <v>7371673019.5199995</v>
      </c>
    </row>
    <row r="104" spans="1:7" s="6" customFormat="1" ht="12.1" customHeight="1">
      <c r="A104" s="5" t="s">
        <v>26</v>
      </c>
      <c r="B104" s="15">
        <f>SUM(B105:B113)</f>
        <v>2381906839.6800003</v>
      </c>
      <c r="C104" s="15">
        <f t="shared" ref="C104:G104" si="30">SUM(C105:C113)</f>
        <v>197462082.63999999</v>
      </c>
      <c r="D104" s="15">
        <f t="shared" si="30"/>
        <v>2579368922.3200002</v>
      </c>
      <c r="E104" s="15">
        <f t="shared" si="30"/>
        <v>891787764.08999991</v>
      </c>
      <c r="F104" s="15">
        <f t="shared" si="30"/>
        <v>880118871.37</v>
      </c>
      <c r="G104" s="15">
        <f t="shared" si="30"/>
        <v>1687581158.2299998</v>
      </c>
    </row>
    <row r="105" spans="1:7" s="6" customFormat="1" ht="12.1" customHeight="1">
      <c r="A105" s="10" t="s">
        <v>27</v>
      </c>
      <c r="B105" s="16">
        <v>271501350.86000001</v>
      </c>
      <c r="C105" s="16">
        <v>1660000</v>
      </c>
      <c r="D105" s="16">
        <f>+B105+C105</f>
        <v>273161350.86000001</v>
      </c>
      <c r="E105" s="16">
        <v>134103891.11999997</v>
      </c>
      <c r="F105" s="16">
        <v>134101544.90999997</v>
      </c>
      <c r="G105" s="16">
        <f t="shared" si="27"/>
        <v>139057459.74000004</v>
      </c>
    </row>
    <row r="106" spans="1:7" s="6" customFormat="1" ht="12.1" customHeight="1">
      <c r="A106" s="10" t="s">
        <v>28</v>
      </c>
      <c r="B106" s="16">
        <v>397826559.56999999</v>
      </c>
      <c r="C106" s="16">
        <v>61555494.980000004</v>
      </c>
      <c r="D106" s="16">
        <f t="shared" ref="D106:D113" si="31">+B106+C106</f>
        <v>459382054.55000001</v>
      </c>
      <c r="E106" s="16">
        <v>146109103.07000002</v>
      </c>
      <c r="F106" s="16">
        <v>145372459.57000002</v>
      </c>
      <c r="G106" s="16">
        <f t="shared" si="27"/>
        <v>313272951.48000002</v>
      </c>
    </row>
    <row r="107" spans="1:7" s="6" customFormat="1" ht="12.1" customHeight="1">
      <c r="A107" s="10" t="s">
        <v>29</v>
      </c>
      <c r="B107" s="16">
        <v>827327876.70000005</v>
      </c>
      <c r="C107" s="16">
        <v>33579632.170000002</v>
      </c>
      <c r="D107" s="16">
        <f t="shared" si="31"/>
        <v>860907508.87</v>
      </c>
      <c r="E107" s="16">
        <v>159560352.33000001</v>
      </c>
      <c r="F107" s="16">
        <v>157166122.45000002</v>
      </c>
      <c r="G107" s="16">
        <f t="shared" si="27"/>
        <v>701347156.53999996</v>
      </c>
    </row>
    <row r="108" spans="1:7" s="6" customFormat="1" ht="12.1" customHeight="1">
      <c r="A108" s="10" t="s">
        <v>30</v>
      </c>
      <c r="B108" s="16">
        <v>112943800</v>
      </c>
      <c r="C108" s="16">
        <v>16363733.32</v>
      </c>
      <c r="D108" s="16">
        <f t="shared" si="31"/>
        <v>129307533.31999999</v>
      </c>
      <c r="E108" s="16">
        <v>33034669.030000005</v>
      </c>
      <c r="F108" s="16">
        <v>32496011.510000002</v>
      </c>
      <c r="G108" s="16">
        <f t="shared" si="27"/>
        <v>96272864.289999992</v>
      </c>
    </row>
    <row r="109" spans="1:7" s="6" customFormat="1" ht="21.75" customHeight="1">
      <c r="A109" s="12" t="s">
        <v>31</v>
      </c>
      <c r="B109" s="16">
        <v>332932777.76999998</v>
      </c>
      <c r="C109" s="16">
        <v>76167617.75</v>
      </c>
      <c r="D109" s="16">
        <f t="shared" si="31"/>
        <v>409100395.51999998</v>
      </c>
      <c r="E109" s="16">
        <v>219104723.73000002</v>
      </c>
      <c r="F109" s="16">
        <v>213584214.36000004</v>
      </c>
      <c r="G109" s="16">
        <f t="shared" si="27"/>
        <v>189995671.78999996</v>
      </c>
    </row>
    <row r="110" spans="1:7" s="6" customFormat="1" ht="12.1" customHeight="1">
      <c r="A110" s="10" t="s">
        <v>32</v>
      </c>
      <c r="B110" s="16">
        <v>100774354.91</v>
      </c>
      <c r="C110" s="16">
        <v>6600000</v>
      </c>
      <c r="D110" s="16">
        <f t="shared" si="31"/>
        <v>107374354.91</v>
      </c>
      <c r="E110" s="16">
        <v>65859908.539999999</v>
      </c>
      <c r="F110" s="16">
        <v>65377068.539999999</v>
      </c>
      <c r="G110" s="16">
        <f t="shared" si="27"/>
        <v>41514446.369999997</v>
      </c>
    </row>
    <row r="111" spans="1:7" s="6" customFormat="1" ht="12.1" customHeight="1">
      <c r="A111" s="10" t="s">
        <v>33</v>
      </c>
      <c r="B111" s="16">
        <v>9953667.0199999996</v>
      </c>
      <c r="C111" s="16">
        <v>450000</v>
      </c>
      <c r="D111" s="16">
        <f t="shared" si="31"/>
        <v>10403667.02</v>
      </c>
      <c r="E111" s="16">
        <v>1293723.0599999998</v>
      </c>
      <c r="F111" s="16">
        <v>1291189.0599999998</v>
      </c>
      <c r="G111" s="16">
        <f t="shared" si="27"/>
        <v>9109943.959999999</v>
      </c>
    </row>
    <row r="112" spans="1:7" s="6" customFormat="1" ht="12.1" customHeight="1">
      <c r="A112" s="10" t="s">
        <v>34</v>
      </c>
      <c r="B112" s="16">
        <v>11135214.869999999</v>
      </c>
      <c r="C112" s="16">
        <v>1000000</v>
      </c>
      <c r="D112" s="16">
        <f t="shared" si="31"/>
        <v>12135214.869999999</v>
      </c>
      <c r="E112" s="16">
        <v>1033384.04</v>
      </c>
      <c r="F112" s="16">
        <v>1033384.04</v>
      </c>
      <c r="G112" s="16">
        <f t="shared" si="27"/>
        <v>11101830.829999998</v>
      </c>
    </row>
    <row r="113" spans="1:7" s="6" customFormat="1" ht="12.1" customHeight="1">
      <c r="A113" s="10" t="s">
        <v>35</v>
      </c>
      <c r="B113" s="16">
        <v>317511237.98000002</v>
      </c>
      <c r="C113" s="16">
        <v>85604.419999999925</v>
      </c>
      <c r="D113" s="16">
        <f t="shared" si="31"/>
        <v>317596842.40000004</v>
      </c>
      <c r="E113" s="16">
        <v>131688009.17000002</v>
      </c>
      <c r="F113" s="16">
        <v>129696876.93000002</v>
      </c>
      <c r="G113" s="16">
        <f t="shared" si="27"/>
        <v>185908833.23000002</v>
      </c>
    </row>
    <row r="114" spans="1:7" s="6" customFormat="1" ht="12.1" customHeight="1">
      <c r="A114" s="5" t="s">
        <v>36</v>
      </c>
      <c r="B114" s="15">
        <f>SUM(B115:B123)</f>
        <v>1036144278.4</v>
      </c>
      <c r="C114" s="15">
        <f>SUM(C115:C123)</f>
        <v>79950000</v>
      </c>
      <c r="D114" s="15">
        <f t="shared" ref="D114:G114" si="32">SUM(D115:D123)</f>
        <v>1116094278.4000001</v>
      </c>
      <c r="E114" s="15">
        <f t="shared" si="32"/>
        <v>308575398.54999995</v>
      </c>
      <c r="F114" s="15">
        <f t="shared" si="32"/>
        <v>305080547.54999995</v>
      </c>
      <c r="G114" s="15">
        <f t="shared" si="32"/>
        <v>807518879.85000002</v>
      </c>
    </row>
    <row r="115" spans="1:7" s="6" customFormat="1" ht="12.1" customHeight="1">
      <c r="A115" s="10" t="s">
        <v>37</v>
      </c>
      <c r="B115" s="16">
        <v>283779896.55000001</v>
      </c>
      <c r="C115" s="16">
        <v>0</v>
      </c>
      <c r="D115" s="16">
        <f>+B115+C115</f>
        <v>283779896.55000001</v>
      </c>
      <c r="E115" s="16">
        <v>142017793.16999999</v>
      </c>
      <c r="F115" s="16">
        <v>142017793.16999999</v>
      </c>
      <c r="G115" s="16">
        <f>+D115-E115</f>
        <v>141762103.38000003</v>
      </c>
    </row>
    <row r="116" spans="1:7" s="6" customFormat="1" ht="12.1" customHeight="1">
      <c r="A116" s="10" t="s">
        <v>38</v>
      </c>
      <c r="B116" s="16">
        <v>0</v>
      </c>
      <c r="C116" s="16">
        <v>0</v>
      </c>
      <c r="D116" s="16">
        <f t="shared" ref="D116:D123" si="33">+B116+C116</f>
        <v>0</v>
      </c>
      <c r="E116" s="16">
        <v>0</v>
      </c>
      <c r="F116" s="16">
        <v>0</v>
      </c>
      <c r="G116" s="16">
        <f t="shared" ref="G116:G123" si="34">+D116-E116</f>
        <v>0</v>
      </c>
    </row>
    <row r="117" spans="1:7" s="6" customFormat="1" ht="12.1" customHeight="1">
      <c r="A117" s="10" t="s">
        <v>39</v>
      </c>
      <c r="B117" s="16">
        <v>0</v>
      </c>
      <c r="C117" s="16">
        <v>0</v>
      </c>
      <c r="D117" s="16">
        <f t="shared" si="33"/>
        <v>0</v>
      </c>
      <c r="E117" s="16">
        <v>0</v>
      </c>
      <c r="F117" s="16">
        <v>0</v>
      </c>
      <c r="G117" s="16">
        <f t="shared" si="34"/>
        <v>0</v>
      </c>
    </row>
    <row r="118" spans="1:7" s="6" customFormat="1" ht="12.1" customHeight="1">
      <c r="A118" s="10" t="s">
        <v>40</v>
      </c>
      <c r="B118" s="16">
        <v>235638768.22</v>
      </c>
      <c r="C118" s="16">
        <v>79950000</v>
      </c>
      <c r="D118" s="16">
        <f t="shared" si="33"/>
        <v>315588768.22000003</v>
      </c>
      <c r="E118" s="16">
        <v>71999077.61999999</v>
      </c>
      <c r="F118" s="16">
        <v>68504226.61999999</v>
      </c>
      <c r="G118" s="16">
        <f t="shared" si="34"/>
        <v>243589690.60000002</v>
      </c>
    </row>
    <row r="119" spans="1:7" s="6" customFormat="1" ht="12.1" customHeight="1">
      <c r="A119" s="10" t="s">
        <v>41</v>
      </c>
      <c r="B119" s="16">
        <v>0</v>
      </c>
      <c r="C119" s="16">
        <v>0</v>
      </c>
      <c r="D119" s="16">
        <f t="shared" si="33"/>
        <v>0</v>
      </c>
      <c r="E119" s="16">
        <v>0</v>
      </c>
      <c r="F119" s="16">
        <v>0</v>
      </c>
      <c r="G119" s="16">
        <f t="shared" si="34"/>
        <v>0</v>
      </c>
    </row>
    <row r="120" spans="1:7" s="6" customFormat="1" ht="12.1" customHeight="1">
      <c r="A120" s="10" t="s">
        <v>42</v>
      </c>
      <c r="B120" s="16">
        <v>0</v>
      </c>
      <c r="C120" s="16">
        <v>0</v>
      </c>
      <c r="D120" s="16">
        <f t="shared" si="33"/>
        <v>0</v>
      </c>
      <c r="E120" s="16">
        <v>0</v>
      </c>
      <c r="F120" s="16">
        <v>0</v>
      </c>
      <c r="G120" s="16">
        <f t="shared" si="34"/>
        <v>0</v>
      </c>
    </row>
    <row r="121" spans="1:7" s="6" customFormat="1" ht="12.1" customHeight="1">
      <c r="A121" s="10" t="s">
        <v>43</v>
      </c>
      <c r="B121" s="16">
        <v>515895613.63</v>
      </c>
      <c r="C121" s="16">
        <v>0</v>
      </c>
      <c r="D121" s="16">
        <f t="shared" si="33"/>
        <v>515895613.63</v>
      </c>
      <c r="E121" s="16">
        <v>94558527.760000005</v>
      </c>
      <c r="F121" s="16">
        <v>94558527.760000005</v>
      </c>
      <c r="G121" s="16">
        <f t="shared" si="34"/>
        <v>421337085.87</v>
      </c>
    </row>
    <row r="122" spans="1:7" s="6" customFormat="1" ht="12.1" customHeight="1">
      <c r="A122" s="11" t="s">
        <v>44</v>
      </c>
      <c r="B122" s="16">
        <v>630000</v>
      </c>
      <c r="C122" s="16">
        <v>0</v>
      </c>
      <c r="D122" s="16">
        <f t="shared" si="33"/>
        <v>630000</v>
      </c>
      <c r="E122" s="16">
        <v>0</v>
      </c>
      <c r="F122" s="16">
        <v>0</v>
      </c>
      <c r="G122" s="16">
        <f t="shared" si="34"/>
        <v>630000</v>
      </c>
    </row>
    <row r="123" spans="1:7" s="6" customFormat="1" ht="12.1" customHeight="1">
      <c r="A123" s="10" t="s">
        <v>45</v>
      </c>
      <c r="B123" s="16">
        <v>200000</v>
      </c>
      <c r="C123" s="16">
        <v>0</v>
      </c>
      <c r="D123" s="16">
        <f t="shared" si="33"/>
        <v>200000</v>
      </c>
      <c r="E123" s="16">
        <v>0</v>
      </c>
      <c r="F123" s="16">
        <v>0</v>
      </c>
      <c r="G123" s="16">
        <f t="shared" si="34"/>
        <v>200000</v>
      </c>
    </row>
    <row r="124" spans="1:7" s="6" customFormat="1" ht="12.1" customHeight="1">
      <c r="A124" s="5" t="s">
        <v>46</v>
      </c>
      <c r="B124" s="15">
        <f t="shared" ref="B124:G124" si="35">+B125+B126+B127+B128+B129+B130+B131+B132+B133</f>
        <v>271416292.62</v>
      </c>
      <c r="C124" s="15">
        <f t="shared" si="35"/>
        <v>-24149667.07</v>
      </c>
      <c r="D124" s="15">
        <f t="shared" si="35"/>
        <v>247266625.54999998</v>
      </c>
      <c r="E124" s="15">
        <f t="shared" si="35"/>
        <v>13991082.919999998</v>
      </c>
      <c r="F124" s="15">
        <f t="shared" si="35"/>
        <v>10131051.17</v>
      </c>
      <c r="G124" s="15">
        <f t="shared" si="35"/>
        <v>233275542.63</v>
      </c>
    </row>
    <row r="125" spans="1:7" s="6" customFormat="1" ht="12.1" customHeight="1">
      <c r="A125" s="10" t="s">
        <v>47</v>
      </c>
      <c r="B125" s="16">
        <v>70376349.790000007</v>
      </c>
      <c r="C125" s="16">
        <v>-908900</v>
      </c>
      <c r="D125" s="16">
        <f>+B125+C125</f>
        <v>69467449.790000007</v>
      </c>
      <c r="E125" s="16">
        <v>4315403.75</v>
      </c>
      <c r="F125" s="16">
        <v>4315403.75</v>
      </c>
      <c r="G125" s="16">
        <f>+D125-E125</f>
        <v>65152046.040000007</v>
      </c>
    </row>
    <row r="126" spans="1:7" s="6" customFormat="1" ht="12.1" customHeight="1">
      <c r="A126" s="10" t="s">
        <v>48</v>
      </c>
      <c r="B126" s="16">
        <v>5065451.24</v>
      </c>
      <c r="C126" s="16">
        <v>-488444.80000000005</v>
      </c>
      <c r="D126" s="16">
        <f t="shared" ref="D126:D130" si="36">+B126+C126</f>
        <v>4577006.4400000004</v>
      </c>
      <c r="E126" s="16">
        <v>0</v>
      </c>
      <c r="F126" s="16">
        <v>0</v>
      </c>
      <c r="G126" s="16">
        <f t="shared" ref="G126:G130" si="37">+D126-E126</f>
        <v>4577006.4400000004</v>
      </c>
    </row>
    <row r="127" spans="1:7" s="6" customFormat="1" ht="12.1" customHeight="1">
      <c r="A127" s="10" t="s">
        <v>49</v>
      </c>
      <c r="B127" s="16">
        <v>800000</v>
      </c>
      <c r="C127" s="16">
        <v>150000</v>
      </c>
      <c r="D127" s="16">
        <f t="shared" si="36"/>
        <v>950000</v>
      </c>
      <c r="E127" s="16">
        <v>0</v>
      </c>
      <c r="F127" s="16">
        <v>0</v>
      </c>
      <c r="G127" s="16">
        <f t="shared" si="37"/>
        <v>950000</v>
      </c>
    </row>
    <row r="128" spans="1:7" s="6" customFormat="1" ht="12.1" customHeight="1">
      <c r="A128" s="10" t="s">
        <v>50</v>
      </c>
      <c r="B128" s="16">
        <v>119026444.34</v>
      </c>
      <c r="C128" s="7">
        <v>-18685611.32</v>
      </c>
      <c r="D128" s="16">
        <f t="shared" si="36"/>
        <v>100340833.02000001</v>
      </c>
      <c r="E128" s="16">
        <v>7006350.7000000002</v>
      </c>
      <c r="F128" s="16">
        <v>3222350.95</v>
      </c>
      <c r="G128" s="16">
        <f t="shared" si="37"/>
        <v>93334482.320000008</v>
      </c>
    </row>
    <row r="129" spans="1:7" s="6" customFormat="1" ht="12.1" customHeight="1">
      <c r="A129" s="10" t="s">
        <v>51</v>
      </c>
      <c r="B129" s="16">
        <v>2719441.92</v>
      </c>
      <c r="C129" s="16">
        <v>0</v>
      </c>
      <c r="D129" s="16">
        <f t="shared" si="36"/>
        <v>2719441.92</v>
      </c>
      <c r="E129" s="16">
        <v>9504</v>
      </c>
      <c r="F129" s="16">
        <v>9504</v>
      </c>
      <c r="G129" s="16">
        <f t="shared" si="37"/>
        <v>2709937.92</v>
      </c>
    </row>
    <row r="130" spans="1:7" s="6" customFormat="1" ht="12.1" customHeight="1">
      <c r="A130" s="10" t="s">
        <v>52</v>
      </c>
      <c r="B130" s="16">
        <v>39135205.329999998</v>
      </c>
      <c r="C130" s="16">
        <v>-4951710.95</v>
      </c>
      <c r="D130" s="16">
        <f t="shared" si="36"/>
        <v>34183494.379999995</v>
      </c>
      <c r="E130" s="16">
        <v>1850063.63</v>
      </c>
      <c r="F130" s="16">
        <v>1774031.63</v>
      </c>
      <c r="G130" s="16">
        <f t="shared" si="37"/>
        <v>32333430.749999996</v>
      </c>
    </row>
    <row r="131" spans="1:7" s="6" customFormat="1" ht="12.1" customHeight="1">
      <c r="A131" s="10" t="s">
        <v>53</v>
      </c>
      <c r="B131" s="16">
        <v>0</v>
      </c>
      <c r="C131" s="16">
        <v>0</v>
      </c>
      <c r="D131" s="16">
        <f t="shared" ref="D131:D133" si="38">+B131+C131</f>
        <v>0</v>
      </c>
      <c r="E131" s="16">
        <v>0</v>
      </c>
      <c r="F131" s="16">
        <v>0</v>
      </c>
      <c r="G131" s="16">
        <f t="shared" ref="G131:G158" si="39">+D131-E131</f>
        <v>0</v>
      </c>
    </row>
    <row r="132" spans="1:7" s="6" customFormat="1" ht="12.1" customHeight="1">
      <c r="A132" s="10" t="s">
        <v>54</v>
      </c>
      <c r="B132" s="16">
        <v>0</v>
      </c>
      <c r="C132" s="16">
        <v>0</v>
      </c>
      <c r="D132" s="16">
        <f t="shared" si="38"/>
        <v>0</v>
      </c>
      <c r="E132" s="16">
        <v>0</v>
      </c>
      <c r="F132" s="16">
        <v>0</v>
      </c>
      <c r="G132" s="16">
        <f t="shared" si="39"/>
        <v>0</v>
      </c>
    </row>
    <row r="133" spans="1:7" s="6" customFormat="1" ht="12.1" customHeight="1">
      <c r="A133" s="10" t="s">
        <v>55</v>
      </c>
      <c r="B133" s="16">
        <v>34293400</v>
      </c>
      <c r="C133" s="16">
        <v>735000</v>
      </c>
      <c r="D133" s="16">
        <f t="shared" si="38"/>
        <v>35028400</v>
      </c>
      <c r="E133" s="16">
        <v>809760.84</v>
      </c>
      <c r="F133" s="16">
        <v>809760.84</v>
      </c>
      <c r="G133" s="16">
        <f t="shared" si="39"/>
        <v>34218639.159999996</v>
      </c>
    </row>
    <row r="134" spans="1:7" s="6" customFormat="1" ht="12.1" customHeight="1">
      <c r="A134" s="5" t="s">
        <v>56</v>
      </c>
      <c r="B134" s="15">
        <v>512189662.19999999</v>
      </c>
      <c r="C134" s="15">
        <f>SUM(C135:C137)</f>
        <v>-2426826.370000001</v>
      </c>
      <c r="D134" s="15">
        <f>+B134+C134</f>
        <v>509762835.82999998</v>
      </c>
      <c r="E134" s="15">
        <f>SUM(E135:E137)</f>
        <v>133992572.59999999</v>
      </c>
      <c r="F134" s="15">
        <f>SUM(F135:F137)</f>
        <v>132232512.02000001</v>
      </c>
      <c r="G134" s="15">
        <f>+D134-E134</f>
        <v>375770263.23000002</v>
      </c>
    </row>
    <row r="135" spans="1:7" s="6" customFormat="1" ht="12.1" customHeight="1">
      <c r="A135" s="10" t="s">
        <v>57</v>
      </c>
      <c r="B135" s="16">
        <v>429165262.19999999</v>
      </c>
      <c r="C135" s="16">
        <v>27573173.629999999</v>
      </c>
      <c r="D135" s="16">
        <f t="shared" ref="D135:D137" si="40">+B135+C135</f>
        <v>456738435.82999998</v>
      </c>
      <c r="E135" s="16">
        <v>132018717.36</v>
      </c>
      <c r="F135" s="16">
        <v>130314967.98</v>
      </c>
      <c r="G135" s="16">
        <f t="shared" si="39"/>
        <v>324719718.46999997</v>
      </c>
    </row>
    <row r="136" spans="1:7" s="6" customFormat="1" ht="12.1" customHeight="1">
      <c r="A136" s="10" t="s">
        <v>58</v>
      </c>
      <c r="B136" s="16">
        <v>83024400</v>
      </c>
      <c r="C136" s="16">
        <v>-30000000</v>
      </c>
      <c r="D136" s="16">
        <f t="shared" si="40"/>
        <v>53024400</v>
      </c>
      <c r="E136" s="16">
        <v>1973855.24</v>
      </c>
      <c r="F136" s="16">
        <v>1917544.04</v>
      </c>
      <c r="G136" s="16">
        <f t="shared" si="39"/>
        <v>51050544.759999998</v>
      </c>
    </row>
    <row r="137" spans="1:7" s="6" customFormat="1" ht="12.1" customHeight="1">
      <c r="A137" s="10" t="s">
        <v>59</v>
      </c>
      <c r="B137" s="16">
        <v>0</v>
      </c>
      <c r="C137" s="16">
        <v>0</v>
      </c>
      <c r="D137" s="16">
        <f t="shared" si="40"/>
        <v>0</v>
      </c>
      <c r="E137" s="16">
        <v>0</v>
      </c>
      <c r="F137" s="16">
        <v>0</v>
      </c>
      <c r="G137" s="16">
        <f t="shared" si="39"/>
        <v>0</v>
      </c>
    </row>
    <row r="138" spans="1:7" s="6" customFormat="1" ht="12.1" customHeight="1">
      <c r="A138" s="5" t="s">
        <v>60</v>
      </c>
      <c r="B138" s="15">
        <f t="shared" ref="B138:G138" si="41">+B139+B140+B141+B142+B143+B144+B145</f>
        <v>164793500</v>
      </c>
      <c r="C138" s="15">
        <f t="shared" si="41"/>
        <v>19367465.840000004</v>
      </c>
      <c r="D138" s="15">
        <f t="shared" si="41"/>
        <v>184160965.84</v>
      </c>
      <c r="E138" s="15">
        <f t="shared" si="41"/>
        <v>19612495.219999999</v>
      </c>
      <c r="F138" s="15">
        <f t="shared" si="41"/>
        <v>19612495.219999999</v>
      </c>
      <c r="G138" s="15">
        <f t="shared" si="41"/>
        <v>164548470.62</v>
      </c>
    </row>
    <row r="139" spans="1:7" s="6" customFormat="1" ht="12.1" customHeight="1">
      <c r="A139" s="10" t="s">
        <v>61</v>
      </c>
      <c r="B139" s="16">
        <v>114793500</v>
      </c>
      <c r="C139" s="16">
        <v>50231433.840000004</v>
      </c>
      <c r="D139" s="16">
        <f t="shared" ref="D139:D158" si="42">+B139+C139</f>
        <v>165024933.84</v>
      </c>
      <c r="E139" s="16">
        <v>19612495.219999999</v>
      </c>
      <c r="F139" s="16">
        <v>19612495.219999999</v>
      </c>
      <c r="G139" s="16">
        <f t="shared" si="39"/>
        <v>145412438.62</v>
      </c>
    </row>
    <row r="140" spans="1:7" s="6" customFormat="1" ht="12.1" customHeight="1">
      <c r="A140" s="10" t="s">
        <v>62</v>
      </c>
      <c r="B140" s="16">
        <v>0</v>
      </c>
      <c r="C140" s="16">
        <v>0</v>
      </c>
      <c r="D140" s="16">
        <f t="shared" si="42"/>
        <v>0</v>
      </c>
      <c r="E140" s="16">
        <v>0</v>
      </c>
      <c r="F140" s="16">
        <v>0</v>
      </c>
      <c r="G140" s="16">
        <f t="shared" si="39"/>
        <v>0</v>
      </c>
    </row>
    <row r="141" spans="1:7" s="6" customFormat="1" ht="12.1" customHeight="1">
      <c r="A141" s="10" t="s">
        <v>63</v>
      </c>
      <c r="B141" s="16">
        <v>0</v>
      </c>
      <c r="C141" s="16">
        <v>0</v>
      </c>
      <c r="D141" s="16">
        <f t="shared" si="42"/>
        <v>0</v>
      </c>
      <c r="E141" s="16">
        <v>0</v>
      </c>
      <c r="F141" s="16">
        <v>0</v>
      </c>
      <c r="G141" s="16">
        <f t="shared" si="39"/>
        <v>0</v>
      </c>
    </row>
    <row r="142" spans="1:7" s="6" customFormat="1" ht="12.1" customHeight="1">
      <c r="A142" s="10" t="s">
        <v>64</v>
      </c>
      <c r="B142" s="16">
        <v>0</v>
      </c>
      <c r="C142" s="16">
        <v>0</v>
      </c>
      <c r="D142" s="16">
        <f t="shared" si="42"/>
        <v>0</v>
      </c>
      <c r="E142" s="16">
        <v>0</v>
      </c>
      <c r="F142" s="16">
        <v>0</v>
      </c>
      <c r="G142" s="16">
        <f t="shared" si="39"/>
        <v>0</v>
      </c>
    </row>
    <row r="143" spans="1:7" s="6" customFormat="1" ht="12.1" customHeight="1">
      <c r="A143" s="10" t="s">
        <v>65</v>
      </c>
      <c r="B143" s="16">
        <v>0</v>
      </c>
      <c r="C143" s="16">
        <v>0</v>
      </c>
      <c r="D143" s="16">
        <f t="shared" si="42"/>
        <v>0</v>
      </c>
      <c r="E143" s="16">
        <v>0</v>
      </c>
      <c r="F143" s="16">
        <v>0</v>
      </c>
      <c r="G143" s="16">
        <f t="shared" si="39"/>
        <v>0</v>
      </c>
    </row>
    <row r="144" spans="1:7" s="6" customFormat="1" ht="12.1" customHeight="1">
      <c r="A144" s="10" t="s">
        <v>66</v>
      </c>
      <c r="B144" s="16">
        <v>0</v>
      </c>
      <c r="C144" s="16">
        <v>0</v>
      </c>
      <c r="D144" s="16">
        <f t="shared" si="42"/>
        <v>0</v>
      </c>
      <c r="E144" s="16">
        <v>0</v>
      </c>
      <c r="F144" s="16">
        <v>0</v>
      </c>
      <c r="G144" s="16">
        <f t="shared" si="39"/>
        <v>0</v>
      </c>
    </row>
    <row r="145" spans="1:7" s="6" customFormat="1" ht="12.1" customHeight="1">
      <c r="A145" s="10" t="s">
        <v>67</v>
      </c>
      <c r="B145" s="16">
        <v>50000000</v>
      </c>
      <c r="C145" s="16">
        <v>-30863968</v>
      </c>
      <c r="D145" s="16">
        <f t="shared" si="42"/>
        <v>19136032</v>
      </c>
      <c r="E145" s="16">
        <v>0</v>
      </c>
      <c r="F145" s="16">
        <v>0</v>
      </c>
      <c r="G145" s="16">
        <f t="shared" si="39"/>
        <v>19136032</v>
      </c>
    </row>
    <row r="146" spans="1:7" s="6" customFormat="1" ht="12.1" customHeight="1">
      <c r="A146" s="5" t="s">
        <v>68</v>
      </c>
      <c r="B146" s="15">
        <f>+B147+B148+B149</f>
        <v>618000</v>
      </c>
      <c r="C146" s="15">
        <f>SUM(C147:C149)</f>
        <v>0</v>
      </c>
      <c r="D146" s="15">
        <f>+B146+C146</f>
        <v>618000</v>
      </c>
      <c r="E146" s="15">
        <f>SUM(E147:E149)</f>
        <v>237364.74</v>
      </c>
      <c r="F146" s="15">
        <f>SUM(F147:F149)</f>
        <v>237364.74</v>
      </c>
      <c r="G146" s="15">
        <f>+D146-E146</f>
        <v>380635.26</v>
      </c>
    </row>
    <row r="147" spans="1:7" s="6" customFormat="1" ht="12.1" customHeight="1">
      <c r="A147" s="11" t="s">
        <v>69</v>
      </c>
      <c r="B147" s="16">
        <v>0</v>
      </c>
      <c r="C147" s="16">
        <v>0</v>
      </c>
      <c r="D147" s="16">
        <f t="shared" si="42"/>
        <v>0</v>
      </c>
      <c r="E147" s="16">
        <v>0</v>
      </c>
      <c r="F147" s="16">
        <v>0</v>
      </c>
      <c r="G147" s="16">
        <f t="shared" si="39"/>
        <v>0</v>
      </c>
    </row>
    <row r="148" spans="1:7" s="6" customFormat="1" ht="12.1" customHeight="1">
      <c r="A148" s="11" t="s">
        <v>70</v>
      </c>
      <c r="B148" s="16">
        <v>0</v>
      </c>
      <c r="C148" s="16">
        <v>0</v>
      </c>
      <c r="D148" s="16">
        <f t="shared" si="42"/>
        <v>0</v>
      </c>
      <c r="E148" s="16">
        <v>0</v>
      </c>
      <c r="F148" s="16">
        <v>0</v>
      </c>
      <c r="G148" s="16">
        <f t="shared" si="39"/>
        <v>0</v>
      </c>
    </row>
    <row r="149" spans="1:7" s="6" customFormat="1" ht="12.1" customHeight="1">
      <c r="A149" s="19" t="s">
        <v>71</v>
      </c>
      <c r="B149" s="17">
        <v>618000</v>
      </c>
      <c r="C149" s="17">
        <v>0</v>
      </c>
      <c r="D149" s="17">
        <f t="shared" si="42"/>
        <v>618000</v>
      </c>
      <c r="E149" s="17">
        <v>237364.74</v>
      </c>
      <c r="F149" s="17">
        <v>237364.74</v>
      </c>
      <c r="G149" s="17">
        <f t="shared" si="39"/>
        <v>380635.26</v>
      </c>
    </row>
    <row r="150" spans="1:7" s="6" customFormat="1" ht="11.55" customHeight="1">
      <c r="A150" s="5" t="s">
        <v>80</v>
      </c>
      <c r="B150" s="15">
        <f t="shared" ref="B150:G150" si="43">B84</f>
        <v>10834884488.960003</v>
      </c>
      <c r="C150" s="15">
        <f t="shared" si="43"/>
        <v>336980975.84000003</v>
      </c>
      <c r="D150" s="15">
        <f t="shared" si="43"/>
        <v>11171865464.799999</v>
      </c>
      <c r="E150" s="15">
        <f t="shared" si="43"/>
        <v>3800192445.2799997</v>
      </c>
      <c r="F150" s="15">
        <f t="shared" si="43"/>
        <v>3730588464.0099993</v>
      </c>
      <c r="G150" s="15">
        <f t="shared" si="43"/>
        <v>7371673019.5199995</v>
      </c>
    </row>
    <row r="151" spans="1:7" s="6" customFormat="1" ht="12.1" customHeight="1">
      <c r="A151" s="5" t="s">
        <v>72</v>
      </c>
      <c r="B151" s="15">
        <f>+B152+B153+B154+B155+B156+B157+B158</f>
        <v>0</v>
      </c>
      <c r="C151" s="15">
        <f>SUM(C152:C158)</f>
        <v>863968</v>
      </c>
      <c r="D151" s="15">
        <f>+B151+C151</f>
        <v>863968</v>
      </c>
      <c r="E151" s="15">
        <f>SUM(E152:E158)</f>
        <v>69600</v>
      </c>
      <c r="F151" s="15">
        <f>SUM(F152:F158)</f>
        <v>69600</v>
      </c>
      <c r="G151" s="15">
        <f>+D151-E151</f>
        <v>794368</v>
      </c>
    </row>
    <row r="152" spans="1:7" s="6" customFormat="1" ht="12.1" customHeight="1">
      <c r="A152" s="10" t="s">
        <v>73</v>
      </c>
      <c r="B152" s="16">
        <v>0</v>
      </c>
      <c r="C152" s="16">
        <v>0</v>
      </c>
      <c r="D152" s="16">
        <f t="shared" si="42"/>
        <v>0</v>
      </c>
      <c r="E152" s="16">
        <v>0</v>
      </c>
      <c r="F152" s="16">
        <v>0</v>
      </c>
      <c r="G152" s="16">
        <f t="shared" si="39"/>
        <v>0</v>
      </c>
    </row>
    <row r="153" spans="1:7" s="6" customFormat="1" ht="12.1" customHeight="1">
      <c r="A153" s="10" t="s">
        <v>74</v>
      </c>
      <c r="B153" s="16">
        <v>0</v>
      </c>
      <c r="C153" s="16">
        <v>0</v>
      </c>
      <c r="D153" s="16">
        <f t="shared" si="42"/>
        <v>0</v>
      </c>
      <c r="E153" s="16">
        <v>0</v>
      </c>
      <c r="F153" s="16">
        <v>0</v>
      </c>
      <c r="G153" s="16">
        <f t="shared" si="39"/>
        <v>0</v>
      </c>
    </row>
    <row r="154" spans="1:7" s="6" customFormat="1" ht="12.1" customHeight="1">
      <c r="A154" s="10" t="s">
        <v>75</v>
      </c>
      <c r="B154" s="16">
        <v>0</v>
      </c>
      <c r="C154" s="16">
        <v>0</v>
      </c>
      <c r="D154" s="16">
        <f t="shared" si="42"/>
        <v>0</v>
      </c>
      <c r="E154" s="16">
        <v>0</v>
      </c>
      <c r="F154" s="16">
        <v>0</v>
      </c>
      <c r="G154" s="16">
        <f t="shared" si="39"/>
        <v>0</v>
      </c>
    </row>
    <row r="155" spans="1:7" s="6" customFormat="1" ht="12.1" customHeight="1">
      <c r="A155" s="10" t="s">
        <v>76</v>
      </c>
      <c r="B155" s="16">
        <v>0</v>
      </c>
      <c r="C155" s="16">
        <v>863968</v>
      </c>
      <c r="D155" s="16">
        <f t="shared" si="42"/>
        <v>863968</v>
      </c>
      <c r="E155" s="16">
        <v>69600</v>
      </c>
      <c r="F155" s="16">
        <v>69600</v>
      </c>
      <c r="G155" s="16">
        <f t="shared" si="39"/>
        <v>794368</v>
      </c>
    </row>
    <row r="156" spans="1:7" s="6" customFormat="1" ht="12.1" customHeight="1">
      <c r="A156" s="10" t="s">
        <v>77</v>
      </c>
      <c r="B156" s="16">
        <v>0</v>
      </c>
      <c r="C156" s="16">
        <v>0</v>
      </c>
      <c r="D156" s="16">
        <f t="shared" si="42"/>
        <v>0</v>
      </c>
      <c r="E156" s="16">
        <v>0</v>
      </c>
      <c r="F156" s="16">
        <v>0</v>
      </c>
      <c r="G156" s="16">
        <f t="shared" si="39"/>
        <v>0</v>
      </c>
    </row>
    <row r="157" spans="1:7" s="6" customFormat="1" ht="12.1" customHeight="1">
      <c r="A157" s="10" t="s">
        <v>78</v>
      </c>
      <c r="B157" s="16">
        <v>0</v>
      </c>
      <c r="C157" s="16">
        <v>0</v>
      </c>
      <c r="D157" s="16">
        <f t="shared" si="42"/>
        <v>0</v>
      </c>
      <c r="E157" s="16">
        <v>0</v>
      </c>
      <c r="F157" s="16">
        <v>0</v>
      </c>
      <c r="G157" s="16">
        <f t="shared" si="39"/>
        <v>0</v>
      </c>
    </row>
    <row r="158" spans="1:7" s="6" customFormat="1" ht="12.1" customHeight="1">
      <c r="A158" s="10" t="s">
        <v>79</v>
      </c>
      <c r="B158" s="16">
        <v>0</v>
      </c>
      <c r="C158" s="16">
        <v>0</v>
      </c>
      <c r="D158" s="16">
        <f t="shared" si="42"/>
        <v>0</v>
      </c>
      <c r="E158" s="16">
        <v>0</v>
      </c>
      <c r="F158" s="16">
        <v>0</v>
      </c>
      <c r="G158" s="16">
        <f t="shared" si="39"/>
        <v>0</v>
      </c>
    </row>
    <row r="159" spans="1:7" ht="12.1" customHeight="1">
      <c r="A159" s="4" t="s">
        <v>82</v>
      </c>
      <c r="B159" s="18">
        <f t="shared" ref="B159:G159" si="44">+B9+B84</f>
        <v>12489123485.390003</v>
      </c>
      <c r="C159" s="18">
        <f t="shared" si="44"/>
        <v>918460121.85000002</v>
      </c>
      <c r="D159" s="18">
        <f t="shared" si="44"/>
        <v>13407583607.24</v>
      </c>
      <c r="E159" s="18">
        <f t="shared" si="44"/>
        <v>4446700799.7399998</v>
      </c>
      <c r="F159" s="18">
        <f t="shared" si="44"/>
        <v>4374026825.9099989</v>
      </c>
      <c r="G159" s="18">
        <f t="shared" si="44"/>
        <v>8960882807.5</v>
      </c>
    </row>
    <row r="162" spans="1:1" ht="12.1" customHeight="1">
      <c r="A162"/>
    </row>
    <row r="197" spans="1:7" ht="12.1" customHeight="1">
      <c r="A197" s="14"/>
      <c r="B197" s="14"/>
      <c r="C197" s="14"/>
      <c r="D197" s="14"/>
      <c r="E197" s="14"/>
      <c r="F197" s="14"/>
      <c r="G197" s="14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31716981132075472" right="0.23622047244094491" top="0.39370078740157483" bottom="0.44830188679245281" header="0.31496062992125984" footer="0.15748031496062992"/>
  <pageSetup scale="82" fitToHeight="0" orientation="landscape" r:id="rId1"/>
  <headerFooter>
    <oddFooter>&amp;L&amp;"Arial tm},Normal"&lt;d_rep_discfinan_clasif_objgastocapconcep_ldf&gt;&amp;C&amp;"Arial TM,Normal"29/07/2025 20:32&amp;R&amp;"Arial TM,Normal"Página &amp;P de &amp;N</oddFooter>
  </headerFooter>
  <rowBreaks count="3" manualBreakCount="3">
    <brk id="55" max="16383" man="1"/>
    <brk id="102" max="16383" man="1"/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MGARCIAR</dc:creator>
  <cp:lastModifiedBy>Delgado Arellano,Ada Laura</cp:lastModifiedBy>
  <cp:lastPrinted>2025-07-30T19:01:41Z</cp:lastPrinted>
  <dcterms:created xsi:type="dcterms:W3CDTF">2025-04-29T05:30:54Z</dcterms:created>
  <dcterms:modified xsi:type="dcterms:W3CDTF">2025-08-01T18:11:10Z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2025-04-28T00:00:00Z</vt:filetime>
  </property>
  <property fmtid="{D5CDD505-2E9C-101B-9397-08002B2CF9AE}" pid="3" name="Creator">
    <vt:lpwstr>Nitro Pro 13 (13.30.2.587)</vt:lpwstr>
  </property>
  <property fmtid="{D5CDD505-2E9C-101B-9397-08002B2CF9AE}" pid="4" name="LastSaved">
    <vt:filetime>2025-04-29T00:00:00Z</vt:filetime>
  </property>
  <property fmtid="{D5CDD505-2E9C-101B-9397-08002B2CF9AE}" pid="5" name="Producer">
    <vt:lpwstr>Nitro Pro 13 (13.30.2.587)</vt:lpwstr>
  </property>
</Properties>
</file>