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18735" windowHeight="8130" tabRatio="794" activeTab="7"/>
  </bookViews>
  <sheets>
    <sheet name="FORTAMUN 1 2018" sheetId="24" r:id="rId1"/>
    <sheet name="FORTAMUN 2- 2018" sheetId="23" r:id="rId2"/>
    <sheet name="FORTAMUN 3 2018" sheetId="22" r:id="rId3"/>
    <sheet name="FORTAMUN 4 2018" sheetId="19" r:id="rId4"/>
    <sheet name="FONDOS 1" sheetId="4" r:id="rId5"/>
    <sheet name="FONDOS 2" sheetId="9" r:id="rId6"/>
    <sheet name="FONDOS 3" sheetId="10" r:id="rId7"/>
    <sheet name="FONDOS 4 CTA. PUB 2018" sheetId="21" r:id="rId8"/>
  </sheets>
  <definedNames>
    <definedName name="_xlnm._FilterDatabase" localSheetId="0" hidden="1">'FORTAMUN 1 2018'!$A$6:$H$42</definedName>
    <definedName name="_xlnm._FilterDatabase" localSheetId="1" hidden="1">'FORTAMUN 2- 2018'!$A$6:$H$59</definedName>
    <definedName name="_xlnm._FilterDatabase" localSheetId="2" hidden="1">'FORTAMUN 3 2018'!$A$6:$H$59</definedName>
    <definedName name="_xlnm._FilterDatabase" localSheetId="3" hidden="1">'FORTAMUN 4 2018'!$A$6:$H$58</definedName>
    <definedName name="_xlnm.Print_Area" localSheetId="4">'FONDOS 1'!$A$1:$L$34</definedName>
    <definedName name="_xlnm.Print_Area" localSheetId="5">'FONDOS 2'!$A$1:$L$55</definedName>
    <definedName name="_xlnm.Print_Area" localSheetId="6">'FONDOS 3'!$A$1:$L$38</definedName>
    <definedName name="_xlnm.Print_Area" localSheetId="7">'FONDOS 4 CTA. PUB 2018'!$A$1:$L$45</definedName>
    <definedName name="_xlnm.Print_Area" localSheetId="0">'FORTAMUN 1 2018'!$A$1:$E$44</definedName>
    <definedName name="_xlnm.Print_Area" localSheetId="1">'FORTAMUN 2- 2018'!$A$1:$E$59</definedName>
    <definedName name="_xlnm.Print_Area" localSheetId="2">'FORTAMUN 3 2018'!$A$1:$E$43</definedName>
    <definedName name="_xlnm.Print_Area" localSheetId="3">'FORTAMUN 4 2018'!$B$1:$E$49</definedName>
    <definedName name="_xlnm.Print_Titles" localSheetId="4">'FONDOS 1'!$1:$6</definedName>
    <definedName name="_xlnm.Print_Titles" localSheetId="5">'FONDOS 2'!$1:$6</definedName>
    <definedName name="_xlnm.Print_Titles" localSheetId="6">'FONDOS 3'!$1:$7</definedName>
    <definedName name="_xlnm.Print_Titles" localSheetId="7">'FONDOS 4 CTA. PUB 2018'!$1:$7</definedName>
    <definedName name="_xlnm.Print_Titles" localSheetId="0">'FORTAMUN 1 2018'!$1:$6</definedName>
    <definedName name="_xlnm.Print_Titles" localSheetId="1">'FORTAMUN 2- 2018'!$1:$6</definedName>
    <definedName name="_xlnm.Print_Titles" localSheetId="2">'FORTAMUN 3 2018'!$1:$6</definedName>
    <definedName name="_xlnm.Print_Titles" localSheetId="3">'FORTAMUN 4 2018'!$1:$6</definedName>
  </definedNames>
  <calcPr calcId="125725" fullCalcOnLoad="1"/>
</workbook>
</file>

<file path=xl/calcChain.xml><?xml version="1.0" encoding="utf-8"?>
<calcChain xmlns="http://schemas.openxmlformats.org/spreadsheetml/2006/main">
  <c r="K36" i="21"/>
  <c r="K17"/>
  <c r="K33"/>
  <c r="K14"/>
  <c r="K32"/>
  <c r="K13"/>
  <c r="K29"/>
  <c r="K10"/>
  <c r="L37" i="19"/>
  <c r="K37"/>
  <c r="J37"/>
  <c r="I37"/>
  <c r="L36"/>
  <c r="K36"/>
  <c r="J36"/>
  <c r="I36"/>
  <c r="M37"/>
  <c r="M36"/>
  <c r="M28"/>
  <c r="M27"/>
  <c r="M26"/>
  <c r="M24"/>
  <c r="M23"/>
  <c r="M22"/>
  <c r="M21"/>
  <c r="M20"/>
  <c r="M19"/>
  <c r="M18"/>
  <c r="M17"/>
  <c r="H37"/>
  <c r="H36"/>
  <c r="K17" i="10"/>
  <c r="K33"/>
  <c r="K14"/>
  <c r="K30"/>
  <c r="K13"/>
  <c r="K29"/>
  <c r="K26"/>
  <c r="K10"/>
  <c r="L37" i="22"/>
  <c r="K37"/>
  <c r="J37"/>
  <c r="L36"/>
  <c r="L38"/>
  <c r="K36"/>
  <c r="J36"/>
  <c r="I37"/>
  <c r="K38"/>
  <c r="K41"/>
  <c r="D37"/>
  <c r="P37"/>
  <c r="D36"/>
  <c r="P36"/>
  <c r="I36"/>
  <c r="H37"/>
  <c r="C37"/>
  <c r="O37"/>
  <c r="H36"/>
  <c r="C36"/>
  <c r="O36"/>
  <c r="M39"/>
  <c r="M28"/>
  <c r="M27"/>
  <c r="M26"/>
  <c r="M29"/>
  <c r="M24"/>
  <c r="M25"/>
  <c r="M23"/>
  <c r="M22"/>
  <c r="M21"/>
  <c r="M20"/>
  <c r="K16"/>
  <c r="D36" i="9"/>
  <c r="K29"/>
  <c r="K13"/>
  <c r="K28"/>
  <c r="K12"/>
  <c r="L37" i="23"/>
  <c r="K37"/>
  <c r="J37"/>
  <c r="J38"/>
  <c r="D38"/>
  <c r="P38"/>
  <c r="I37"/>
  <c r="H37"/>
  <c r="L36"/>
  <c r="K36"/>
  <c r="J36"/>
  <c r="D36"/>
  <c r="P36"/>
  <c r="I36"/>
  <c r="H36"/>
  <c r="C36"/>
  <c r="O36"/>
  <c r="M28"/>
  <c r="M27"/>
  <c r="M26"/>
  <c r="M24"/>
  <c r="M23"/>
  <c r="M22"/>
  <c r="M21"/>
  <c r="M25"/>
  <c r="M20"/>
  <c r="M19"/>
  <c r="M18"/>
  <c r="M17"/>
  <c r="J36" i="9"/>
  <c r="H36"/>
  <c r="F36"/>
  <c r="J20"/>
  <c r="H20"/>
  <c r="F20"/>
  <c r="D20"/>
  <c r="J36" i="10"/>
  <c r="H36"/>
  <c r="F36"/>
  <c r="D36"/>
  <c r="J20"/>
  <c r="H20"/>
  <c r="F20"/>
  <c r="D20"/>
  <c r="J38" i="21"/>
  <c r="H38"/>
  <c r="F38"/>
  <c r="D38"/>
  <c r="J19"/>
  <c r="H19"/>
  <c r="F19"/>
  <c r="D19"/>
  <c r="K35"/>
  <c r="K34"/>
  <c r="K31"/>
  <c r="K30"/>
  <c r="K28"/>
  <c r="K16"/>
  <c r="K15"/>
  <c r="K12"/>
  <c r="K11"/>
  <c r="K9"/>
  <c r="K16" i="10"/>
  <c r="K15"/>
  <c r="K12"/>
  <c r="K11"/>
  <c r="K9"/>
  <c r="K32"/>
  <c r="K31"/>
  <c r="K28"/>
  <c r="K27"/>
  <c r="K25"/>
  <c r="K31" i="9"/>
  <c r="K30"/>
  <c r="K27"/>
  <c r="K26"/>
  <c r="K25"/>
  <c r="K15"/>
  <c r="K14"/>
  <c r="K11"/>
  <c r="K10"/>
  <c r="K9"/>
  <c r="K89" i="21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37"/>
  <c r="K18"/>
  <c r="K82" i="10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35"/>
  <c r="K34"/>
  <c r="K19"/>
  <c r="K18"/>
  <c r="K82" i="9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35"/>
  <c r="K34"/>
  <c r="K33"/>
  <c r="K32"/>
  <c r="K19"/>
  <c r="K18"/>
  <c r="K17"/>
  <c r="K16"/>
  <c r="K8"/>
  <c r="K31" i="4"/>
  <c r="K30"/>
  <c r="K29"/>
  <c r="K28"/>
  <c r="K27"/>
  <c r="K26"/>
  <c r="K25"/>
  <c r="K24"/>
  <c r="K23"/>
  <c r="K32"/>
  <c r="J32"/>
  <c r="H32"/>
  <c r="F32"/>
  <c r="D32"/>
  <c r="D18"/>
  <c r="K17"/>
  <c r="K10"/>
  <c r="K11"/>
  <c r="K12"/>
  <c r="K14"/>
  <c r="K15"/>
  <c r="K16"/>
  <c r="K9"/>
  <c r="J18"/>
  <c r="H18"/>
  <c r="F18"/>
  <c r="D40" i="19"/>
  <c r="P40"/>
  <c r="C40"/>
  <c r="O40"/>
  <c r="O39"/>
  <c r="D39"/>
  <c r="P39"/>
  <c r="C39"/>
  <c r="M38"/>
  <c r="L38"/>
  <c r="K38"/>
  <c r="J38"/>
  <c r="D38"/>
  <c r="P38"/>
  <c r="I38"/>
  <c r="H38"/>
  <c r="C38"/>
  <c r="O38"/>
  <c r="G37"/>
  <c r="G38"/>
  <c r="D37"/>
  <c r="P37"/>
  <c r="C37"/>
  <c r="O37"/>
  <c r="G36"/>
  <c r="D36"/>
  <c r="P36"/>
  <c r="C36"/>
  <c r="O36"/>
  <c r="D35"/>
  <c r="P35"/>
  <c r="C35"/>
  <c r="O35"/>
  <c r="P34"/>
  <c r="D34"/>
  <c r="C34"/>
  <c r="O34"/>
  <c r="D33"/>
  <c r="P33"/>
  <c r="C33"/>
  <c r="O33"/>
  <c r="L32"/>
  <c r="K32"/>
  <c r="J32"/>
  <c r="D32"/>
  <c r="P32"/>
  <c r="I32"/>
  <c r="H32"/>
  <c r="C32"/>
  <c r="O32"/>
  <c r="G32"/>
  <c r="M31"/>
  <c r="M32"/>
  <c r="D31"/>
  <c r="P31"/>
  <c r="C31"/>
  <c r="O31"/>
  <c r="D30"/>
  <c r="P30"/>
  <c r="C30"/>
  <c r="O30"/>
  <c r="M29"/>
  <c r="L29"/>
  <c r="K29"/>
  <c r="J29"/>
  <c r="D29"/>
  <c r="P29"/>
  <c r="I29"/>
  <c r="H29"/>
  <c r="C29"/>
  <c r="O29"/>
  <c r="G29"/>
  <c r="D28"/>
  <c r="P28"/>
  <c r="C28"/>
  <c r="O28"/>
  <c r="D27"/>
  <c r="P27"/>
  <c r="C27"/>
  <c r="O27"/>
  <c r="P26"/>
  <c r="D26"/>
  <c r="C26"/>
  <c r="O26"/>
  <c r="M25"/>
  <c r="L25"/>
  <c r="K25"/>
  <c r="J25"/>
  <c r="D25"/>
  <c r="P25"/>
  <c r="I25"/>
  <c r="H25"/>
  <c r="C25"/>
  <c r="O25"/>
  <c r="G25"/>
  <c r="D24"/>
  <c r="P24"/>
  <c r="C24"/>
  <c r="O24"/>
  <c r="D23"/>
  <c r="P23"/>
  <c r="C23"/>
  <c r="O23"/>
  <c r="D22"/>
  <c r="P22"/>
  <c r="C22"/>
  <c r="O22"/>
  <c r="D21"/>
  <c r="P21"/>
  <c r="C21"/>
  <c r="O21"/>
  <c r="D20"/>
  <c r="P20"/>
  <c r="C20"/>
  <c r="O20"/>
  <c r="D19"/>
  <c r="P19"/>
  <c r="C19"/>
  <c r="O19"/>
  <c r="D18"/>
  <c r="P18"/>
  <c r="C18"/>
  <c r="O18"/>
  <c r="D17"/>
  <c r="P17"/>
  <c r="C17"/>
  <c r="O17"/>
  <c r="L16"/>
  <c r="K16"/>
  <c r="J16"/>
  <c r="D16"/>
  <c r="I16"/>
  <c r="H16"/>
  <c r="M15"/>
  <c r="D15"/>
  <c r="P15"/>
  <c r="C15"/>
  <c r="O15"/>
  <c r="M14"/>
  <c r="D14"/>
  <c r="P14"/>
  <c r="C14"/>
  <c r="O14"/>
  <c r="M13"/>
  <c r="D13"/>
  <c r="P13"/>
  <c r="C13"/>
  <c r="O13"/>
  <c r="M12"/>
  <c r="D12"/>
  <c r="P12"/>
  <c r="C12"/>
  <c r="O12"/>
  <c r="M11"/>
  <c r="D11"/>
  <c r="P11"/>
  <c r="C11"/>
  <c r="O11"/>
  <c r="M10"/>
  <c r="D10"/>
  <c r="P10"/>
  <c r="C10"/>
  <c r="O10"/>
  <c r="M9"/>
  <c r="D9"/>
  <c r="P9"/>
  <c r="C9"/>
  <c r="O9"/>
  <c r="M8"/>
  <c r="G8"/>
  <c r="G16"/>
  <c r="D8"/>
  <c r="P8"/>
  <c r="C8"/>
  <c r="O8"/>
  <c r="M7"/>
  <c r="D7"/>
  <c r="P7"/>
  <c r="C7"/>
  <c r="O7"/>
  <c r="P40" i="22"/>
  <c r="O40"/>
  <c r="D40"/>
  <c r="C40"/>
  <c r="O39"/>
  <c r="D39"/>
  <c r="P39"/>
  <c r="C39"/>
  <c r="G37"/>
  <c r="G38"/>
  <c r="G36"/>
  <c r="P35"/>
  <c r="D35"/>
  <c r="C35"/>
  <c r="O35"/>
  <c r="P34"/>
  <c r="D34"/>
  <c r="C34"/>
  <c r="O34"/>
  <c r="P33"/>
  <c r="D33"/>
  <c r="C33"/>
  <c r="O33"/>
  <c r="L32"/>
  <c r="K32"/>
  <c r="J32"/>
  <c r="D32"/>
  <c r="P32"/>
  <c r="I32"/>
  <c r="H32"/>
  <c r="C32"/>
  <c r="O32"/>
  <c r="G32"/>
  <c r="P31"/>
  <c r="O31"/>
  <c r="M31"/>
  <c r="M32"/>
  <c r="D31"/>
  <c r="C31"/>
  <c r="P30"/>
  <c r="D30"/>
  <c r="C30"/>
  <c r="O30"/>
  <c r="L29"/>
  <c r="K29"/>
  <c r="J29"/>
  <c r="D29"/>
  <c r="P29"/>
  <c r="I29"/>
  <c r="H29"/>
  <c r="C29"/>
  <c r="O29"/>
  <c r="G29"/>
  <c r="D28"/>
  <c r="P28"/>
  <c r="C28"/>
  <c r="O28"/>
  <c r="O27"/>
  <c r="D27"/>
  <c r="P27"/>
  <c r="C27"/>
  <c r="O26"/>
  <c r="D26"/>
  <c r="P26"/>
  <c r="C26"/>
  <c r="L25"/>
  <c r="K25"/>
  <c r="J25"/>
  <c r="D25"/>
  <c r="P25"/>
  <c r="I25"/>
  <c r="H25"/>
  <c r="C25"/>
  <c r="O25"/>
  <c r="G25"/>
  <c r="O24"/>
  <c r="D24"/>
  <c r="P24"/>
  <c r="C24"/>
  <c r="D23"/>
  <c r="P23"/>
  <c r="C23"/>
  <c r="O23"/>
  <c r="D22"/>
  <c r="P22"/>
  <c r="C22"/>
  <c r="O22"/>
  <c r="D21"/>
  <c r="P21"/>
  <c r="C21"/>
  <c r="O21"/>
  <c r="O20"/>
  <c r="D20"/>
  <c r="P20"/>
  <c r="C20"/>
  <c r="D19"/>
  <c r="P19"/>
  <c r="C19"/>
  <c r="O19"/>
  <c r="D18"/>
  <c r="P18"/>
  <c r="C18"/>
  <c r="O18"/>
  <c r="D17"/>
  <c r="P17"/>
  <c r="C17"/>
  <c r="O17"/>
  <c r="L16"/>
  <c r="J16"/>
  <c r="D16"/>
  <c r="I16"/>
  <c r="H16"/>
  <c r="C16"/>
  <c r="M15"/>
  <c r="D15"/>
  <c r="P15"/>
  <c r="C15"/>
  <c r="O15"/>
  <c r="O14"/>
  <c r="M14"/>
  <c r="D14"/>
  <c r="P14"/>
  <c r="C14"/>
  <c r="M13"/>
  <c r="D13"/>
  <c r="P13"/>
  <c r="C13"/>
  <c r="O13"/>
  <c r="P12"/>
  <c r="M12"/>
  <c r="D12"/>
  <c r="C12"/>
  <c r="O12"/>
  <c r="M11"/>
  <c r="D11"/>
  <c r="P11"/>
  <c r="C11"/>
  <c r="O11"/>
  <c r="M10"/>
  <c r="D10"/>
  <c r="P10"/>
  <c r="C10"/>
  <c r="O10"/>
  <c r="O9"/>
  <c r="M9"/>
  <c r="D9"/>
  <c r="P9"/>
  <c r="C9"/>
  <c r="P8"/>
  <c r="O8"/>
  <c r="M8"/>
  <c r="G8"/>
  <c r="G16"/>
  <c r="D8"/>
  <c r="C8"/>
  <c r="O7"/>
  <c r="M7"/>
  <c r="D7"/>
  <c r="P7"/>
  <c r="C7"/>
  <c r="O40" i="23"/>
  <c r="D40"/>
  <c r="P40"/>
  <c r="C40"/>
  <c r="P39"/>
  <c r="D39"/>
  <c r="C39"/>
  <c r="O39"/>
  <c r="G37"/>
  <c r="G38"/>
  <c r="G36"/>
  <c r="P35"/>
  <c r="O35"/>
  <c r="D35"/>
  <c r="C35"/>
  <c r="D34"/>
  <c r="P34"/>
  <c r="C34"/>
  <c r="O34"/>
  <c r="P33"/>
  <c r="O33"/>
  <c r="D33"/>
  <c r="C33"/>
  <c r="L32"/>
  <c r="K32"/>
  <c r="J32"/>
  <c r="D32"/>
  <c r="P32"/>
  <c r="I32"/>
  <c r="H32"/>
  <c r="C32"/>
  <c r="O32"/>
  <c r="G32"/>
  <c r="O31"/>
  <c r="M31"/>
  <c r="M32"/>
  <c r="D31"/>
  <c r="P31"/>
  <c r="C31"/>
  <c r="D30"/>
  <c r="P30"/>
  <c r="C30"/>
  <c r="O30"/>
  <c r="L29"/>
  <c r="K29"/>
  <c r="J29"/>
  <c r="D29"/>
  <c r="P29"/>
  <c r="I29"/>
  <c r="H29"/>
  <c r="G29"/>
  <c r="C29"/>
  <c r="O29"/>
  <c r="P28"/>
  <c r="D28"/>
  <c r="C28"/>
  <c r="O28"/>
  <c r="D27"/>
  <c r="P27"/>
  <c r="C27"/>
  <c r="O27"/>
  <c r="D26"/>
  <c r="P26"/>
  <c r="C26"/>
  <c r="O26"/>
  <c r="L25"/>
  <c r="K25"/>
  <c r="J25"/>
  <c r="D25"/>
  <c r="P25"/>
  <c r="I25"/>
  <c r="H25"/>
  <c r="C25"/>
  <c r="O25"/>
  <c r="G25"/>
  <c r="D24"/>
  <c r="P24"/>
  <c r="C24"/>
  <c r="O24"/>
  <c r="P23"/>
  <c r="O23"/>
  <c r="D23"/>
  <c r="C23"/>
  <c r="D22"/>
  <c r="P22"/>
  <c r="C22"/>
  <c r="O22"/>
  <c r="D21"/>
  <c r="P21"/>
  <c r="C21"/>
  <c r="O21"/>
  <c r="P20"/>
  <c r="D20"/>
  <c r="C20"/>
  <c r="O20"/>
  <c r="D19"/>
  <c r="P19"/>
  <c r="C19"/>
  <c r="O19"/>
  <c r="P18"/>
  <c r="O18"/>
  <c r="D18"/>
  <c r="C18"/>
  <c r="P17"/>
  <c r="D17"/>
  <c r="C17"/>
  <c r="O17"/>
  <c r="L16"/>
  <c r="K16"/>
  <c r="J16"/>
  <c r="D16"/>
  <c r="I16"/>
  <c r="H16"/>
  <c r="M15"/>
  <c r="D15"/>
  <c r="P15"/>
  <c r="C15"/>
  <c r="O15"/>
  <c r="M14"/>
  <c r="D14"/>
  <c r="P14"/>
  <c r="C14"/>
  <c r="O14"/>
  <c r="M13"/>
  <c r="D13"/>
  <c r="P13"/>
  <c r="C13"/>
  <c r="O13"/>
  <c r="M12"/>
  <c r="D12"/>
  <c r="P12"/>
  <c r="C12"/>
  <c r="O12"/>
  <c r="M11"/>
  <c r="D11"/>
  <c r="P11"/>
  <c r="C11"/>
  <c r="O11"/>
  <c r="M10"/>
  <c r="D10"/>
  <c r="P10"/>
  <c r="C10"/>
  <c r="O10"/>
  <c r="M9"/>
  <c r="D9"/>
  <c r="P9"/>
  <c r="C9"/>
  <c r="O9"/>
  <c r="M8"/>
  <c r="G8"/>
  <c r="G16"/>
  <c r="D8"/>
  <c r="P8"/>
  <c r="C8"/>
  <c r="O8"/>
  <c r="O7"/>
  <c r="M7"/>
  <c r="D7"/>
  <c r="P7"/>
  <c r="C7"/>
  <c r="L37" i="24"/>
  <c r="L36"/>
  <c r="K37"/>
  <c r="K36"/>
  <c r="J37"/>
  <c r="D37"/>
  <c r="P37"/>
  <c r="J36"/>
  <c r="D36"/>
  <c r="P36"/>
  <c r="I37"/>
  <c r="I38"/>
  <c r="I36"/>
  <c r="H37"/>
  <c r="C37"/>
  <c r="H36"/>
  <c r="D40"/>
  <c r="P40"/>
  <c r="D39"/>
  <c r="P39"/>
  <c r="D35"/>
  <c r="D34"/>
  <c r="D33"/>
  <c r="D32"/>
  <c r="D31"/>
  <c r="P31"/>
  <c r="D30"/>
  <c r="P30"/>
  <c r="D29"/>
  <c r="D28"/>
  <c r="P28"/>
  <c r="D27"/>
  <c r="P27"/>
  <c r="D26"/>
  <c r="P26"/>
  <c r="D24"/>
  <c r="P24"/>
  <c r="D23"/>
  <c r="P23"/>
  <c r="D22"/>
  <c r="P22"/>
  <c r="D21"/>
  <c r="P21"/>
  <c r="D20"/>
  <c r="D19"/>
  <c r="P19"/>
  <c r="D18"/>
  <c r="P18"/>
  <c r="D17"/>
  <c r="D16"/>
  <c r="D15"/>
  <c r="P15"/>
  <c r="D14"/>
  <c r="P14"/>
  <c r="D13"/>
  <c r="P13"/>
  <c r="D12"/>
  <c r="D11"/>
  <c r="P11"/>
  <c r="D10"/>
  <c r="D9"/>
  <c r="D8"/>
  <c r="P8"/>
  <c r="D7"/>
  <c r="P7"/>
  <c r="C40"/>
  <c r="O40"/>
  <c r="C39"/>
  <c r="O39"/>
  <c r="C35"/>
  <c r="C34"/>
  <c r="C33"/>
  <c r="C32"/>
  <c r="C31"/>
  <c r="O31"/>
  <c r="C30"/>
  <c r="O30"/>
  <c r="C28"/>
  <c r="C27"/>
  <c r="C26"/>
  <c r="C24"/>
  <c r="O24"/>
  <c r="C23"/>
  <c r="O23"/>
  <c r="C22"/>
  <c r="C21"/>
  <c r="O21"/>
  <c r="C20"/>
  <c r="C19"/>
  <c r="C18"/>
  <c r="O18"/>
  <c r="C17"/>
  <c r="O17"/>
  <c r="C16"/>
  <c r="O22"/>
  <c r="C15"/>
  <c r="O15"/>
  <c r="C14"/>
  <c r="O14"/>
  <c r="C13"/>
  <c r="C12"/>
  <c r="O12"/>
  <c r="C11"/>
  <c r="O11"/>
  <c r="C10"/>
  <c r="C9"/>
  <c r="O9"/>
  <c r="C8"/>
  <c r="C7"/>
  <c r="G37"/>
  <c r="G36"/>
  <c r="H32"/>
  <c r="I32"/>
  <c r="J32"/>
  <c r="K32"/>
  <c r="L32"/>
  <c r="H29"/>
  <c r="C29"/>
  <c r="I29"/>
  <c r="J29"/>
  <c r="K29"/>
  <c r="L29"/>
  <c r="G29"/>
  <c r="H16"/>
  <c r="I16"/>
  <c r="J16"/>
  <c r="K16"/>
  <c r="L16"/>
  <c r="H25"/>
  <c r="C25"/>
  <c r="I25"/>
  <c r="J25"/>
  <c r="D25"/>
  <c r="K25"/>
  <c r="L25"/>
  <c r="G25"/>
  <c r="O27"/>
  <c r="M27"/>
  <c r="O26"/>
  <c r="M26"/>
  <c r="M23"/>
  <c r="P20"/>
  <c r="O20"/>
  <c r="M20"/>
  <c r="O19"/>
  <c r="M19"/>
  <c r="M18"/>
  <c r="P17"/>
  <c r="M17"/>
  <c r="M14"/>
  <c r="G8"/>
  <c r="G16"/>
  <c r="P35"/>
  <c r="O35"/>
  <c r="P34"/>
  <c r="O34"/>
  <c r="G32"/>
  <c r="M31"/>
  <c r="M32"/>
  <c r="O28"/>
  <c r="M28"/>
  <c r="M24"/>
  <c r="M22"/>
  <c r="M21"/>
  <c r="M15"/>
  <c r="M13"/>
  <c r="O13"/>
  <c r="M12"/>
  <c r="P12"/>
  <c r="M11"/>
  <c r="M10"/>
  <c r="M9"/>
  <c r="P9"/>
  <c r="O8"/>
  <c r="M8"/>
  <c r="M7"/>
  <c r="K18" i="4"/>
  <c r="G41" i="22"/>
  <c r="G41" i="23"/>
  <c r="L38" i="24"/>
  <c r="K38"/>
  <c r="M36"/>
  <c r="H38"/>
  <c r="C38"/>
  <c r="O38"/>
  <c r="C36"/>
  <c r="G38"/>
  <c r="M29"/>
  <c r="M16"/>
  <c r="M25"/>
  <c r="O29"/>
  <c r="P16"/>
  <c r="P32"/>
  <c r="O36"/>
  <c r="P33"/>
  <c r="P10"/>
  <c r="O32"/>
  <c r="O33"/>
  <c r="P29"/>
  <c r="O10"/>
  <c r="O7"/>
  <c r="M37"/>
  <c r="M38"/>
  <c r="J38"/>
  <c r="O37"/>
  <c r="P38"/>
  <c r="D38"/>
  <c r="O16"/>
  <c r="G41"/>
  <c r="M41"/>
  <c r="J41"/>
  <c r="H41"/>
  <c r="L41"/>
  <c r="K41"/>
  <c r="I41"/>
  <c r="O25"/>
  <c r="C41"/>
  <c r="P25"/>
  <c r="D41"/>
  <c r="P41"/>
  <c r="O41"/>
  <c r="K36" i="9"/>
  <c r="K20"/>
  <c r="L38" i="23"/>
  <c r="L41"/>
  <c r="K38"/>
  <c r="M37"/>
  <c r="D37"/>
  <c r="P37"/>
  <c r="I38"/>
  <c r="I41"/>
  <c r="C37"/>
  <c r="O37"/>
  <c r="M36"/>
  <c r="H41"/>
  <c r="H38"/>
  <c r="C38"/>
  <c r="O38"/>
  <c r="K41"/>
  <c r="M29"/>
  <c r="D41"/>
  <c r="P41"/>
  <c r="J41"/>
  <c r="M16"/>
  <c r="P16"/>
  <c r="C16"/>
  <c r="M41"/>
  <c r="M38"/>
  <c r="O16"/>
  <c r="C41"/>
  <c r="O41"/>
  <c r="J38" i="22"/>
  <c r="D38"/>
  <c r="P38"/>
  <c r="I38"/>
  <c r="M37"/>
  <c r="H38"/>
  <c r="C38"/>
  <c r="O38"/>
  <c r="M36"/>
  <c r="L41"/>
  <c r="I41"/>
  <c r="M16"/>
  <c r="P16"/>
  <c r="C41"/>
  <c r="O16"/>
  <c r="D41"/>
  <c r="J41"/>
  <c r="M41"/>
  <c r="M38"/>
  <c r="H41"/>
  <c r="O41"/>
  <c r="P41"/>
  <c r="K36" i="10"/>
  <c r="K20"/>
  <c r="K19" i="21"/>
  <c r="K38"/>
  <c r="G41" i="19"/>
  <c r="H41"/>
  <c r="D41"/>
  <c r="I41"/>
  <c r="L41"/>
  <c r="K41"/>
  <c r="J41"/>
  <c r="C16"/>
  <c r="O16"/>
  <c r="M16"/>
  <c r="M41"/>
  <c r="P16"/>
  <c r="P41"/>
  <c r="C41"/>
  <c r="O41"/>
</calcChain>
</file>

<file path=xl/sharedStrings.xml><?xml version="1.0" encoding="utf-8"?>
<sst xmlns="http://schemas.openxmlformats.org/spreadsheetml/2006/main" count="1423" uniqueCount="151">
  <si>
    <t>H. AYUNTAMIENTO DE TIJUANA, B.C.</t>
  </si>
  <si>
    <t>Formato de Información de aplicación de recursos de FORTAMUN</t>
  </si>
  <si>
    <t>Destino de las Aportaciones</t>
  </si>
  <si>
    <t>Rubro especifico al que se aplica</t>
  </si>
  <si>
    <t>Monto</t>
  </si>
  <si>
    <t>TOTALES</t>
  </si>
  <si>
    <t>NOMBRE DEL PROGRAMA</t>
  </si>
  <si>
    <t>Federal</t>
  </si>
  <si>
    <t>Estatal</t>
  </si>
  <si>
    <t>Municipal</t>
  </si>
  <si>
    <t>Otros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</si>
  <si>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</si>
  <si>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</si>
  <si>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</si>
  <si>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</si>
  <si>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</si>
  <si>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</si>
  <si>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</si>
  <si>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</si>
  <si>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</si>
  <si>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j=c+e+g+i</t>
  </si>
  <si>
    <t>Dependencia / Entidad</t>
  </si>
  <si>
    <t>Monto total</t>
  </si>
  <si>
    <t>Federación</t>
  </si>
  <si>
    <t>NA</t>
  </si>
  <si>
    <t>Secretaria de Desarrollo Económico de Tijuana</t>
  </si>
  <si>
    <t>Secretaria de Desarrollo Social Municipal</t>
  </si>
  <si>
    <t>Gobierno del Estado de B.C</t>
  </si>
  <si>
    <t>SHCP - SEDESOL</t>
  </si>
  <si>
    <t xml:space="preserve">SHCP </t>
  </si>
  <si>
    <t>Secretariado Nacional de Seguridad Publica</t>
  </si>
  <si>
    <t>DOIUM / SEDESOM</t>
  </si>
  <si>
    <t>Secretaria de Seguridad Publica Municipal</t>
  </si>
  <si>
    <t>NORMA para establecer la estructura del formato de programas con recursos federales por orden de gobierno.</t>
  </si>
  <si>
    <t>SEDATU</t>
  </si>
  <si>
    <t>FORMATO DE PROGRAMAS CON RECURSOS CONCURRENTES POR ORDEN DE GOBIERNO</t>
  </si>
  <si>
    <t>Aportación (Monto)</t>
  </si>
  <si>
    <t>Secretaría de Gobierno / Delegación Playas de Tijuana</t>
  </si>
  <si>
    <t>Dirección de Obras e Infraestructura Urbana Municipal</t>
  </si>
  <si>
    <t>Secretaria de Seguridad Publica Municipal / Tesorería Municipal</t>
  </si>
  <si>
    <t>NORMA para establecer la estructura de información del formato de aplicación de recursos del Fondo de Aportaciones para el Fortalecimiento de los Municipios y Demarcaciones Territoriales del Distrito Federal (FORTAMUN)</t>
  </si>
  <si>
    <t>Monto Autorizado</t>
  </si>
  <si>
    <t>AMORTIZACIÓN DE DEUDA PÚBLICA.</t>
  </si>
  <si>
    <t>INTERESES DE LA DEUDA</t>
  </si>
  <si>
    <t>11301 SUELDO TABULAR PERSONAL PERMANENTE</t>
  </si>
  <si>
    <t>12101 HONORARIOS ASIMILABLES A SALARIOS</t>
  </si>
  <si>
    <t>13202 PRIMA VACACIONAL (POLICIAS)</t>
  </si>
  <si>
    <t>13203 GRATIFICACIÓN DE FIN DE AÑO</t>
  </si>
  <si>
    <t>13401 COMPENSACIONES</t>
  </si>
  <si>
    <t>14101 APORTACIONES PATRONALES SERVICIO MEDICO</t>
  </si>
  <si>
    <t>15403 PREVISIÓN SOCIAL MÚLTIPLE</t>
  </si>
  <si>
    <t>15412 OTRAS PRESTACIONES CONTRACTUALES</t>
  </si>
  <si>
    <t>26101 COMBUSTIBLES</t>
  </si>
  <si>
    <t>26102 LUBRICANTES Y ADITIVOS</t>
  </si>
  <si>
    <t>29602 REFACCIONES Y ACCESORIOS PARA EQUIPO DE TRANSPORTE DE SEGURIDAD PÚBLICA</t>
  </si>
  <si>
    <t>SUBTOTAL DE CAP. 20000 MATERIALES Y SUMINISTROS
 (Seguridad Publica)</t>
  </si>
  <si>
    <t>SUBTOTAL DE CAP. 30000 SERVICIOS GENERALES 
(Seguridad Publica)</t>
  </si>
  <si>
    <t>SUBTOTAL CAP. 10000 SERVICIOS PERSONALES
Pago de Nomina de Policías (Seguridad Publica)</t>
  </si>
  <si>
    <t>SUBTOTAL DE CAP. 40000 TRANSFERENCIAS, ASIGNACIONES, SUBSIDIOS Y OTRAS AYUDAS
(Seguridad Publica)</t>
  </si>
  <si>
    <t>SUBTOTAL DE CAP. 50000 BIENES MUEBLES E INMUEBLES
(Seguridad Publica)</t>
  </si>
  <si>
    <t>SUBTOTAL DE CAP. 60000 INVERSION PUBLICA
(Seguridad Publica)</t>
  </si>
  <si>
    <t>SUBTOTAL DE CAP. 70000 INVERSIONES FINANCIERAS Y OTRAS PROVISIONES
(Seguridad Publica)</t>
  </si>
  <si>
    <t>SUBTOTAL DE CAP. 80000 PARTICIPACIONES Y APORTACIONES
(Seguridad Publica)</t>
  </si>
  <si>
    <t>SUBTOTAL DE CAP. 90000 DEUDA PUBLICA  
(Ayuntamiento de Tijuana)</t>
  </si>
  <si>
    <t>32501 ARRENDAMIENTO DE EQUIPO DE TRANSPORTE</t>
  </si>
  <si>
    <t>35501 REPARACIÓN Y MANTENIMIENTO DE EQUIPO DE TRANSPORTE</t>
  </si>
  <si>
    <t>34501 SEGUROS DE BIENES PATRIMONIALES</t>
  </si>
  <si>
    <t>56401 MAQUINARIA Y EQUIPO DE AIRE ACONDICIONADO</t>
  </si>
  <si>
    <t>.</t>
  </si>
  <si>
    <t>Modificado</t>
  </si>
  <si>
    <t>APROBADO</t>
  </si>
  <si>
    <t>MODIFICADO</t>
  </si>
  <si>
    <t>DEVENGADO</t>
  </si>
  <si>
    <t>PAGADO</t>
  </si>
  <si>
    <t>SUBEJERCICO</t>
  </si>
  <si>
    <t>COMPROMETIDO</t>
  </si>
  <si>
    <t>EJERCIDO</t>
  </si>
  <si>
    <t>REFRENDO REMANENTES</t>
  </si>
  <si>
    <t>PRESUPUESTO DEVENGADO</t>
  </si>
  <si>
    <t>Tesoreria Municipal</t>
  </si>
  <si>
    <t>H. XXII AYUNTAMIENTO DE TIJUANA, B.C.</t>
  </si>
  <si>
    <t xml:space="preserve">PERIODO: PRIMER TRIMESTRE (ENERO A MARZO 2018) </t>
  </si>
  <si>
    <t xml:space="preserve">PERIODO: SEGUNDO TRIMESTRE (ENERO A JUNIO 2018) </t>
  </si>
  <si>
    <t>PERIODO (TERCER  TRIMESTRE DE ENERO A SEPTIEMBRE DE 2018)</t>
  </si>
  <si>
    <t>PERIODO (SEGUNDO  TRIMESTRE DE ENERO A JUNIO DE 2018)</t>
  </si>
  <si>
    <t>PERIODO (PRIMER  TRIMESTRE DE ENERO A MARZO DE 2018)</t>
  </si>
  <si>
    <t xml:space="preserve">nota: se presupuesto en funcion a los importes de 2018. </t>
  </si>
  <si>
    <t>PERIODO: CUARTO TRIMESTRE (OCTUBRE - DICIEMBRE 2018)</t>
  </si>
  <si>
    <t xml:space="preserve">15901 OTRAS PRESTACIONES </t>
  </si>
  <si>
    <t>21101 MATERIALES, ÚTILES Y EQUIPOS MENORES DE OFICINA</t>
  </si>
  <si>
    <t>21401 MATERIALES, ÚTILES Y EQUIPOS MENORES DE TECNOLOGÍA DE LA INFORMACIÓN Y COMUNICACIONES</t>
  </si>
  <si>
    <t>21501 MATERIAL IMPRESO Y DE APOYO INFORMATIVO</t>
  </si>
  <si>
    <t>21601 MATERIAL DE LIMPIEZA</t>
  </si>
  <si>
    <t>29601 REFACCIONES Y ACCESORIOS MENORES DE EQUIPO DE TRANSPORTE</t>
  </si>
  <si>
    <t>5.2.2. Programa de Mantenimiento y Mejoramiento Zona Federal Marítima - ZOFEMAT</t>
  </si>
  <si>
    <t>5.3.1. FONDO PyME</t>
  </si>
  <si>
    <t>5.3.2. Y 5.3.5. Fondo Nacional Emprendedor (FNE)</t>
  </si>
  <si>
    <t>5.3.3. Y 5.3.4 FONDO INADEM</t>
  </si>
  <si>
    <t>5.4.11. Y 5.4.12. Apoyo a la Infraestructura Cultural de los Estados PAICE</t>
  </si>
  <si>
    <t>5.4.14. FONDO TEMPORADA DE OPERA</t>
  </si>
  <si>
    <t>SECRETARÍA DE CULTURA</t>
  </si>
  <si>
    <t>5.6.2. FOPAM - FONDO PARA PAVIMENTACIONES DE LOS  MUNICIPIOS</t>
  </si>
  <si>
    <t>5.6.3. Fondo III del Ramo 33 FISM</t>
  </si>
  <si>
    <t>5.6.8. CONADE - COMISIÓN NACIONAL DE LA CULTURA FÍSICA Y EL DEPORTE</t>
  </si>
  <si>
    <t>5.6.9. PROYECTO REGIONAL</t>
  </si>
  <si>
    <t>5.6.10. FONDO DE CULTURA</t>
  </si>
  <si>
    <t>5.6.11. FID - FONDO DE INFRAESTRUCTURA DEPORTIVA</t>
  </si>
  <si>
    <t>5.6.12. PDR - Proyecto de Desarrollo Regional</t>
  </si>
  <si>
    <t>5.6.13. FONDO DE CONTINGENCIAS ECONÓMICAS</t>
  </si>
  <si>
    <t>5.6.14.  FPDM - FONDO DE PAVIMENTACIÓN Y DESARROLLO MUNICIPAL</t>
  </si>
  <si>
    <t>5.6.15. FAIP - FONDO DE APOYO EN INFRAESTRUCTURA Y PRODUCTIVIDAD.</t>
  </si>
  <si>
    <t>5.6.16. FORTALECE - Fondo para el fortalecimiento de la Infraestructura Estatal y Municipal</t>
  </si>
  <si>
    <t>5.6.17. Y 5.6.18. Programa de Infraestructura (VERTIENTE PREP)</t>
  </si>
  <si>
    <t>5.6.19. Y 5.6.20. PROGRAMA EJECUTIVO DE MODERNIZACIÓN CATASTRAL  PARA EL MUNICIPIO DE TIJUANA, B.C.</t>
  </si>
  <si>
    <t>5.6.21. FONDO FRONTERAS</t>
  </si>
  <si>
    <t>5.6.22. CONAFOR - COMISION NACIONAL FORESTAL - A. FED.</t>
  </si>
  <si>
    <t>DIRECCION DE PROTECCION AL AMBIENTE</t>
  </si>
  <si>
    <t>5.6.23. Y 5.6.24. Programa de Infraestructura (VERTIENTE HABITAT)</t>
  </si>
  <si>
    <t>5.5.3. FONDO PARA PARTICIPACIONES AYUNTAMIENTO TIJUANA</t>
  </si>
  <si>
    <t>5.9.2. Y 5.9.3. FORTASEG (ANTES SUBSEMUN)</t>
  </si>
  <si>
    <t>5.9.4. FONDO IV RAMO 33 FORTAMUN</t>
  </si>
  <si>
    <t>5.9.8. FONDOS FEDERALES DE LA DIRECCIÓN DE BOMBEROS DE TIJUANA (CONAFOR)</t>
  </si>
  <si>
    <t>INADEM</t>
  </si>
  <si>
    <t>CONADE</t>
  </si>
  <si>
    <t>SECRETARIA DE CULTURA</t>
  </si>
  <si>
    <t>CONAFOR</t>
  </si>
  <si>
    <t>Direccion de Bomberos de Tijuana</t>
  </si>
  <si>
    <t>5.4.1. COORDINACIÓN DE OBRA COMUNITARIA</t>
  </si>
  <si>
    <t>5.4.9. CONADE - COMISIÓN NACIONAL DE LA CULTURA FÍSICA Y EL DEPORTE</t>
  </si>
  <si>
    <t>5.4.4. y 5.4.5.  HABITAT</t>
  </si>
  <si>
    <t>5.4.6. Fondo III del Ramo 33 FISM</t>
  </si>
  <si>
    <t>5.4.7. Y 5.4.8. PREP Programa de Recuperacion de Espacios Publicos</t>
  </si>
  <si>
    <t>5.4.10. CENTRO PODER JOVEN</t>
  </si>
  <si>
    <t>5.4.13. FONDOS DE LA SECRETARIA DE CULTURA</t>
  </si>
  <si>
    <t>5.6.1. FONDOS - DIRECCION DE OBRAS E INFRAESTRUCTURA SOCIAL MUNICIPAL</t>
  </si>
  <si>
    <t>5.9.1. FONDOS - SECRETARIA DE SEGURIDAD PUBLICA</t>
  </si>
  <si>
    <t>5.6.4. y 5.6.5.  HABITAT</t>
  </si>
  <si>
    <t>Dirección de Obras e Infraestructura Urbana Municipal - OBRA COMUNITARIA</t>
  </si>
  <si>
    <t>5.6.6. y 5.6.7.  PREP</t>
  </si>
  <si>
    <t>PRESUPUESTO AUTORIZADO (MODIFICADO)</t>
  </si>
  <si>
    <t>54101 VEHICULOS Y EQUIPO TERRESTRE</t>
  </si>
  <si>
    <t>PERIODO: TERCER TRIMESTRE (  ENERO - SEPTIEMBRE 2018)</t>
  </si>
  <si>
    <t>REFRENDO REMANENTES AÑOS ANTERIORES</t>
  </si>
  <si>
    <t>PERIODO (CUARTO TRIMESTRE DE ENERO A DICIEMBRE DE 2018)</t>
  </si>
  <si>
    <t>Nota: La presente información corresponde a cifras preliminares, toda vez que el artículo 19 de la Ley de Fiscalización y Rendición de Cuentas del Estado de Baja California y sus Municipios establece como fecha el 30 de abril del año siguiente del ejercicio fiscal correspondiente".</t>
  </si>
  <si>
    <t>54101 VEHÍCULOS Y EQUIPO TERRESTRE</t>
  </si>
  <si>
    <t>91101 AMORTIZACIÓN DE DEUDA PÚBLICA.</t>
  </si>
  <si>
    <t>92101 INTERESES DE LA DEUDA</t>
  </si>
  <si>
    <t>_______________________________________                                                             _______________________________________.
                LIC. SANDRA FLORES BERNAL                                                                        LIC RICARDO CHAVARRIA MORALES
DIRECTORA DE PROGRAMACIÓN Y PRESUPUESTOS                                                                     TESORERO MUNICIPAL</t>
  </si>
  <si>
    <t>5.6.12. PDR - PROYECTO DE DESARROLLO REGIONAL</t>
  </si>
  <si>
    <t>5.9.8. CONAFOR - DBT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</si>
</sst>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[Red]\-#,##0.00\ "/>
  </numFmts>
  <fonts count="16">
    <font>
      <sz val="10"/>
      <color theme="1"/>
      <name val="Arial"/>
      <family val="2"/>
    </font>
    <font>
      <b/>
      <sz val="10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10"/>
      <color rgb="FF0000FF"/>
      <name val="Arial"/>
      <family val="2"/>
    </font>
    <font>
      <sz val="5"/>
      <color theme="1"/>
      <name val="Arial"/>
      <family val="2"/>
    </font>
    <font>
      <sz val="10"/>
      <color rgb="FF0000FF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sz val="7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80">
    <xf numFmtId="0" fontId="0" fillId="0" borderId="0" xfId="0"/>
    <xf numFmtId="0" fontId="8" fillId="0" borderId="0" xfId="0" applyFont="1" applyAlignment="1">
      <alignment horizontal="center"/>
    </xf>
    <xf numFmtId="0" fontId="7" fillId="0" borderId="0" xfId="0" applyFont="1" applyAlignment="1">
      <alignment wrapText="1"/>
    </xf>
    <xf numFmtId="164" fontId="7" fillId="0" borderId="0" xfId="0" applyNumberFormat="1" applyFont="1" applyAlignment="1">
      <alignment wrapText="1"/>
    </xf>
    <xf numFmtId="164" fontId="0" fillId="0" borderId="0" xfId="0" applyNumberFormat="1" applyAlignment="1">
      <alignment horizontal="right" wrapText="1"/>
    </xf>
    <xf numFmtId="164" fontId="0" fillId="0" borderId="0" xfId="0" applyNumberFormat="1" applyAlignment="1">
      <alignment wrapText="1"/>
    </xf>
    <xf numFmtId="164" fontId="0" fillId="0" borderId="2" xfId="0" applyNumberFormat="1" applyBorder="1" applyAlignment="1">
      <alignment vertical="top" wrapText="1"/>
    </xf>
    <xf numFmtId="0" fontId="7" fillId="0" borderId="0" xfId="0" applyFont="1" applyAlignment="1"/>
    <xf numFmtId="164" fontId="7" fillId="0" borderId="0" xfId="0" applyNumberFormat="1" applyFont="1" applyAlignment="1"/>
    <xf numFmtId="0" fontId="0" fillId="0" borderId="0" xfId="0" applyAlignment="1"/>
    <xf numFmtId="0" fontId="7" fillId="0" borderId="2" xfId="0" applyFont="1" applyBorder="1" applyAlignment="1">
      <alignment vertical="top" wrapText="1"/>
    </xf>
    <xf numFmtId="164" fontId="9" fillId="2" borderId="3" xfId="0" applyNumberFormat="1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164" fontId="8" fillId="2" borderId="2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right" wrapText="1"/>
    </xf>
    <xf numFmtId="164" fontId="7" fillId="2" borderId="2" xfId="0" applyNumberFormat="1" applyFont="1" applyFill="1" applyBorder="1" applyAlignment="1">
      <alignment wrapText="1"/>
    </xf>
    <xf numFmtId="164" fontId="7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 wrapText="1"/>
    </xf>
    <xf numFmtId="164" fontId="7" fillId="0" borderId="2" xfId="0" applyNumberFormat="1" applyFont="1" applyBorder="1" applyAlignment="1">
      <alignment horizontal="right" vertical="top" wrapText="1"/>
    </xf>
    <xf numFmtId="164" fontId="7" fillId="0" borderId="2" xfId="0" applyNumberFormat="1" applyFont="1" applyBorder="1" applyAlignment="1">
      <alignment vertical="top" wrapText="1"/>
    </xf>
    <xf numFmtId="0" fontId="1" fillId="3" borderId="2" xfId="0" applyNumberFormat="1" applyFont="1" applyFill="1" applyBorder="1" applyAlignment="1" applyProtection="1">
      <alignment horizontal="left" vertical="top" wrapText="1"/>
    </xf>
    <xf numFmtId="0" fontId="10" fillId="0" borderId="0" xfId="0" applyFont="1"/>
    <xf numFmtId="0" fontId="7" fillId="0" borderId="0" xfId="0" applyFont="1" applyAlignment="1">
      <alignment vertical="top"/>
    </xf>
    <xf numFmtId="164" fontId="0" fillId="0" borderId="0" xfId="0" applyNumberFormat="1" applyAlignment="1">
      <alignment horizontal="right" vertical="top"/>
    </xf>
    <xf numFmtId="0" fontId="7" fillId="2" borderId="4" xfId="0" applyFont="1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vertical="top"/>
    </xf>
    <xf numFmtId="164" fontId="10" fillId="3" borderId="2" xfId="0" applyNumberFormat="1" applyFont="1" applyFill="1" applyBorder="1" applyAlignment="1">
      <alignment horizontal="right" vertical="top"/>
    </xf>
    <xf numFmtId="0" fontId="7" fillId="2" borderId="2" xfId="0" applyFont="1" applyFill="1" applyBorder="1" applyAlignment="1">
      <alignment vertical="top"/>
    </xf>
    <xf numFmtId="0" fontId="0" fillId="0" borderId="0" xfId="0" applyAlignment="1">
      <alignment vertical="top"/>
    </xf>
    <xf numFmtId="164" fontId="7" fillId="0" borderId="0" xfId="0" applyNumberFormat="1" applyFont="1" applyAlignment="1">
      <alignment vertical="top"/>
    </xf>
    <xf numFmtId="164" fontId="10" fillId="0" borderId="2" xfId="0" applyNumberFormat="1" applyFont="1" applyBorder="1" applyAlignment="1">
      <alignment vertical="top"/>
    </xf>
    <xf numFmtId="164" fontId="0" fillId="0" borderId="2" xfId="0" applyNumberFormat="1" applyBorder="1" applyAlignment="1">
      <alignment vertical="top"/>
    </xf>
    <xf numFmtId="164" fontId="7" fillId="2" borderId="2" xfId="0" applyNumberFormat="1" applyFont="1" applyFill="1" applyBorder="1" applyAlignment="1">
      <alignment vertical="top"/>
    </xf>
    <xf numFmtId="164" fontId="0" fillId="0" borderId="0" xfId="0" applyNumberFormat="1" applyAlignment="1">
      <alignment vertical="top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vertical="top"/>
    </xf>
    <xf numFmtId="164" fontId="3" fillId="0" borderId="2" xfId="0" applyNumberFormat="1" applyFont="1" applyBorder="1" applyAlignment="1">
      <alignment vertical="top"/>
    </xf>
    <xf numFmtId="164" fontId="0" fillId="0" borderId="3" xfId="0" applyNumberFormat="1" applyBorder="1" applyAlignment="1">
      <alignment vertical="top"/>
    </xf>
    <xf numFmtId="164" fontId="12" fillId="0" borderId="0" xfId="0" applyNumberFormat="1" applyFont="1" applyAlignment="1">
      <alignment vertical="top"/>
    </xf>
    <xf numFmtId="0" fontId="10" fillId="0" borderId="0" xfId="0" applyFont="1" applyAlignment="1">
      <alignment vertical="top"/>
    </xf>
    <xf numFmtId="164" fontId="2" fillId="0" borderId="2" xfId="0" applyNumberFormat="1" applyFont="1" applyBorder="1" applyAlignment="1">
      <alignment vertical="top"/>
    </xf>
    <xf numFmtId="164" fontId="7" fillId="0" borderId="2" xfId="0" applyNumberFormat="1" applyFont="1" applyBorder="1" applyAlignment="1">
      <alignment vertical="top"/>
    </xf>
    <xf numFmtId="164" fontId="13" fillId="0" borderId="2" xfId="0" applyNumberFormat="1" applyFont="1" applyBorder="1" applyAlignment="1">
      <alignment vertical="top" wrapText="1"/>
    </xf>
    <xf numFmtId="164" fontId="10" fillId="3" borderId="0" xfId="0" applyNumberFormat="1" applyFont="1" applyFill="1" applyAlignment="1"/>
    <xf numFmtId="0" fontId="10" fillId="4" borderId="2" xfId="0" applyFont="1" applyFill="1" applyBorder="1" applyAlignment="1">
      <alignment vertical="top" wrapText="1"/>
    </xf>
    <xf numFmtId="164" fontId="7" fillId="0" borderId="3" xfId="0" applyNumberFormat="1" applyFont="1" applyBorder="1" applyAlignment="1">
      <alignment vertical="top"/>
    </xf>
    <xf numFmtId="164" fontId="7" fillId="2" borderId="4" xfId="0" applyNumberFormat="1" applyFont="1" applyFill="1" applyBorder="1" applyAlignment="1">
      <alignment horizontal="center" vertical="top"/>
    </xf>
    <xf numFmtId="164" fontId="7" fillId="2" borderId="3" xfId="0" applyNumberFormat="1" applyFont="1" applyFill="1" applyBorder="1" applyAlignment="1">
      <alignment horizontal="center" vertical="top"/>
    </xf>
    <xf numFmtId="164" fontId="10" fillId="0" borderId="3" xfId="0" applyNumberFormat="1" applyFont="1" applyBorder="1" applyAlignment="1">
      <alignment vertical="top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6" fillId="0" borderId="0" xfId="0" applyFont="1"/>
    <xf numFmtId="0" fontId="14" fillId="0" borderId="2" xfId="0" applyFont="1" applyBorder="1" applyAlignment="1">
      <alignment vertical="top" wrapText="1"/>
    </xf>
    <xf numFmtId="164" fontId="6" fillId="0" borderId="2" xfId="0" applyNumberFormat="1" applyFont="1" applyBorder="1" applyAlignment="1">
      <alignment vertical="top" wrapText="1"/>
    </xf>
    <xf numFmtId="164" fontId="14" fillId="0" borderId="2" xfId="0" applyNumberFormat="1" applyFont="1" applyBorder="1" applyAlignment="1">
      <alignment vertical="top" wrapText="1"/>
    </xf>
    <xf numFmtId="164" fontId="14" fillId="0" borderId="2" xfId="0" applyNumberFormat="1" applyFont="1" applyBorder="1" applyAlignment="1">
      <alignment horizontal="right" vertical="top" wrapText="1"/>
    </xf>
    <xf numFmtId="164" fontId="5" fillId="0" borderId="2" xfId="1" applyNumberFormat="1" applyFont="1" applyBorder="1" applyAlignment="1">
      <alignment vertical="top"/>
    </xf>
    <xf numFmtId="164" fontId="0" fillId="0" borderId="2" xfId="0" applyNumberFormat="1" applyFont="1" applyBorder="1" applyAlignment="1">
      <alignment vertical="top"/>
    </xf>
    <xf numFmtId="0" fontId="7" fillId="4" borderId="2" xfId="0" applyFont="1" applyFill="1" applyBorder="1" applyAlignment="1">
      <alignment vertical="top" wrapText="1"/>
    </xf>
    <xf numFmtId="164" fontId="7" fillId="4" borderId="2" xfId="0" applyNumberFormat="1" applyFont="1" applyFill="1" applyBorder="1" applyAlignment="1">
      <alignment vertical="top" wrapText="1"/>
    </xf>
    <xf numFmtId="164" fontId="0" fillId="4" borderId="2" xfId="0" applyNumberFormat="1" applyFill="1" applyBorder="1" applyAlignment="1">
      <alignment vertical="top" wrapText="1"/>
    </xf>
    <xf numFmtId="164" fontId="7" fillId="5" borderId="2" xfId="0" applyNumberFormat="1" applyFont="1" applyFill="1" applyBorder="1" applyAlignment="1">
      <alignment horizontal="right" vertical="top" wrapText="1"/>
    </xf>
    <xf numFmtId="164" fontId="14" fillId="4" borderId="2" xfId="0" applyNumberFormat="1" applyFont="1" applyFill="1" applyBorder="1" applyAlignment="1">
      <alignment vertical="top" wrapText="1"/>
    </xf>
    <xf numFmtId="164" fontId="6" fillId="4" borderId="2" xfId="0" applyNumberFormat="1" applyFont="1" applyFill="1" applyBorder="1" applyAlignment="1">
      <alignment vertical="top" wrapText="1"/>
    </xf>
    <xf numFmtId="164" fontId="10" fillId="0" borderId="2" xfId="0" applyNumberFormat="1" applyFont="1" applyBorder="1" applyAlignment="1">
      <alignment vertical="top" wrapText="1"/>
    </xf>
    <xf numFmtId="164" fontId="10" fillId="2" borderId="2" xfId="0" applyNumberFormat="1" applyFont="1" applyFill="1" applyBorder="1" applyAlignment="1">
      <alignment wrapText="1"/>
    </xf>
    <xf numFmtId="164" fontId="12" fillId="0" borderId="2" xfId="0" applyNumberFormat="1" applyFont="1" applyBorder="1" applyAlignment="1">
      <alignment vertical="top" wrapText="1"/>
    </xf>
    <xf numFmtId="164" fontId="7" fillId="6" borderId="2" xfId="0" applyNumberFormat="1" applyFont="1" applyFill="1" applyBorder="1" applyAlignment="1">
      <alignment horizontal="right" vertical="top" wrapText="1"/>
    </xf>
    <xf numFmtId="0" fontId="15" fillId="0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164" fontId="7" fillId="2" borderId="2" xfId="0" applyNumberFormat="1" applyFont="1" applyFill="1" applyBorder="1" applyAlignment="1">
      <alignment horizont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0</xdr:row>
      <xdr:rowOff>0</xdr:rowOff>
    </xdr:from>
    <xdr:to>
      <xdr:col>3</xdr:col>
      <xdr:colOff>762000</xdr:colOff>
      <xdr:row>3</xdr:row>
      <xdr:rowOff>9525</xdr:rowOff>
    </xdr:to>
    <xdr:pic>
      <xdr:nvPicPr>
        <xdr:cNvPr id="20564" name="1 Imagen" descr="logo ayuntamiento.bmp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76925" y="0"/>
          <a:ext cx="4572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0</xdr:row>
      <xdr:rowOff>0</xdr:rowOff>
    </xdr:from>
    <xdr:to>
      <xdr:col>3</xdr:col>
      <xdr:colOff>762000</xdr:colOff>
      <xdr:row>3</xdr:row>
      <xdr:rowOff>9525</xdr:rowOff>
    </xdr:to>
    <xdr:pic>
      <xdr:nvPicPr>
        <xdr:cNvPr id="21551" name="1 Imagen" descr="logo ayuntamiento.bmp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76925" y="0"/>
          <a:ext cx="4572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0</xdr:row>
      <xdr:rowOff>0</xdr:rowOff>
    </xdr:from>
    <xdr:to>
      <xdr:col>3</xdr:col>
      <xdr:colOff>762000</xdr:colOff>
      <xdr:row>3</xdr:row>
      <xdr:rowOff>9525</xdr:rowOff>
    </xdr:to>
    <xdr:pic>
      <xdr:nvPicPr>
        <xdr:cNvPr id="22575" name="1 Imagen" descr="logo ayuntamiento.bmp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76925" y="0"/>
          <a:ext cx="4572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0</xdr:row>
      <xdr:rowOff>0</xdr:rowOff>
    </xdr:from>
    <xdr:to>
      <xdr:col>3</xdr:col>
      <xdr:colOff>762000</xdr:colOff>
      <xdr:row>3</xdr:row>
      <xdr:rowOff>9525</xdr:rowOff>
    </xdr:to>
    <xdr:pic>
      <xdr:nvPicPr>
        <xdr:cNvPr id="17517" name="1 Imagen" descr="logo ayuntamiento.bmp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29425" y="0"/>
          <a:ext cx="4572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304800</xdr:colOff>
      <xdr:row>0</xdr:row>
      <xdr:rowOff>0</xdr:rowOff>
    </xdr:from>
    <xdr:to>
      <xdr:col>10</xdr:col>
      <xdr:colOff>762000</xdr:colOff>
      <xdr:row>3</xdr:row>
      <xdr:rowOff>9525</xdr:rowOff>
    </xdr:to>
    <xdr:pic>
      <xdr:nvPicPr>
        <xdr:cNvPr id="3420" name="1 Imagen" descr="logo ayuntamiento.bmp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15600" y="0"/>
          <a:ext cx="4572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304800</xdr:colOff>
      <xdr:row>0</xdr:row>
      <xdr:rowOff>0</xdr:rowOff>
    </xdr:from>
    <xdr:to>
      <xdr:col>10</xdr:col>
      <xdr:colOff>762000</xdr:colOff>
      <xdr:row>3</xdr:row>
      <xdr:rowOff>9525</xdr:rowOff>
    </xdr:to>
    <xdr:pic>
      <xdr:nvPicPr>
        <xdr:cNvPr id="3421" name="1 Imagen" descr="logo ayuntamiento.bmp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15600" y="0"/>
          <a:ext cx="4572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304800</xdr:colOff>
      <xdr:row>0</xdr:row>
      <xdr:rowOff>0</xdr:rowOff>
    </xdr:from>
    <xdr:to>
      <xdr:col>10</xdr:col>
      <xdr:colOff>762000</xdr:colOff>
      <xdr:row>3</xdr:row>
      <xdr:rowOff>9525</xdr:rowOff>
    </xdr:to>
    <xdr:pic>
      <xdr:nvPicPr>
        <xdr:cNvPr id="3422" name="1 Imagen" descr="logo ayuntamiento.bmp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15600" y="0"/>
          <a:ext cx="4572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304800</xdr:colOff>
      <xdr:row>0</xdr:row>
      <xdr:rowOff>0</xdr:rowOff>
    </xdr:from>
    <xdr:to>
      <xdr:col>10</xdr:col>
      <xdr:colOff>762000</xdr:colOff>
      <xdr:row>3</xdr:row>
      <xdr:rowOff>9525</xdr:rowOff>
    </xdr:to>
    <xdr:pic>
      <xdr:nvPicPr>
        <xdr:cNvPr id="8455" name="1 Imagen" descr="logo ayuntamiento.bmp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82275" y="0"/>
          <a:ext cx="4572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304800</xdr:colOff>
      <xdr:row>0</xdr:row>
      <xdr:rowOff>0</xdr:rowOff>
    </xdr:from>
    <xdr:to>
      <xdr:col>10</xdr:col>
      <xdr:colOff>762000</xdr:colOff>
      <xdr:row>3</xdr:row>
      <xdr:rowOff>9525</xdr:rowOff>
    </xdr:to>
    <xdr:pic>
      <xdr:nvPicPr>
        <xdr:cNvPr id="8456" name="1 Imagen" descr="logo ayuntamiento.bmp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82275" y="0"/>
          <a:ext cx="4572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304800</xdr:colOff>
      <xdr:row>0</xdr:row>
      <xdr:rowOff>0</xdr:rowOff>
    </xdr:from>
    <xdr:to>
      <xdr:col>10</xdr:col>
      <xdr:colOff>762000</xdr:colOff>
      <xdr:row>3</xdr:row>
      <xdr:rowOff>9525</xdr:rowOff>
    </xdr:to>
    <xdr:pic>
      <xdr:nvPicPr>
        <xdr:cNvPr id="8457" name="1 Imagen" descr="logo ayuntamiento.bmp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82275" y="0"/>
          <a:ext cx="4572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304800</xdr:colOff>
      <xdr:row>0</xdr:row>
      <xdr:rowOff>0</xdr:rowOff>
    </xdr:from>
    <xdr:to>
      <xdr:col>10</xdr:col>
      <xdr:colOff>762000</xdr:colOff>
      <xdr:row>3</xdr:row>
      <xdr:rowOff>9525</xdr:rowOff>
    </xdr:to>
    <xdr:pic>
      <xdr:nvPicPr>
        <xdr:cNvPr id="4438" name="1 Imagen" descr="logo ayuntamiento.bmp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44175" y="0"/>
          <a:ext cx="4572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304800</xdr:colOff>
      <xdr:row>0</xdr:row>
      <xdr:rowOff>0</xdr:rowOff>
    </xdr:from>
    <xdr:to>
      <xdr:col>10</xdr:col>
      <xdr:colOff>762000</xdr:colOff>
      <xdr:row>3</xdr:row>
      <xdr:rowOff>9525</xdr:rowOff>
    </xdr:to>
    <xdr:pic>
      <xdr:nvPicPr>
        <xdr:cNvPr id="4439" name="1 Imagen" descr="logo ayuntamiento.bmp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44175" y="0"/>
          <a:ext cx="4572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304800</xdr:colOff>
      <xdr:row>0</xdr:row>
      <xdr:rowOff>0</xdr:rowOff>
    </xdr:from>
    <xdr:to>
      <xdr:col>10</xdr:col>
      <xdr:colOff>762000</xdr:colOff>
      <xdr:row>3</xdr:row>
      <xdr:rowOff>9525</xdr:rowOff>
    </xdr:to>
    <xdr:pic>
      <xdr:nvPicPr>
        <xdr:cNvPr id="4440" name="1 Imagen" descr="logo ayuntamiento.bmp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44175" y="0"/>
          <a:ext cx="4572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304800</xdr:colOff>
      <xdr:row>0</xdr:row>
      <xdr:rowOff>0</xdr:rowOff>
    </xdr:from>
    <xdr:to>
      <xdr:col>10</xdr:col>
      <xdr:colOff>762000</xdr:colOff>
      <xdr:row>3</xdr:row>
      <xdr:rowOff>9525</xdr:rowOff>
    </xdr:to>
    <xdr:pic>
      <xdr:nvPicPr>
        <xdr:cNvPr id="19583" name="1 Imagen" descr="logo ayuntamiento.bmp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44175" y="0"/>
          <a:ext cx="4572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304800</xdr:colOff>
      <xdr:row>0</xdr:row>
      <xdr:rowOff>0</xdr:rowOff>
    </xdr:from>
    <xdr:to>
      <xdr:col>10</xdr:col>
      <xdr:colOff>762000</xdr:colOff>
      <xdr:row>3</xdr:row>
      <xdr:rowOff>9525</xdr:rowOff>
    </xdr:to>
    <xdr:pic>
      <xdr:nvPicPr>
        <xdr:cNvPr id="19584" name="1 Imagen" descr="logo ayuntamiento.bmp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44175" y="0"/>
          <a:ext cx="4572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304800</xdr:colOff>
      <xdr:row>0</xdr:row>
      <xdr:rowOff>0</xdr:rowOff>
    </xdr:from>
    <xdr:to>
      <xdr:col>10</xdr:col>
      <xdr:colOff>762000</xdr:colOff>
      <xdr:row>3</xdr:row>
      <xdr:rowOff>9525</xdr:rowOff>
    </xdr:to>
    <xdr:pic>
      <xdr:nvPicPr>
        <xdr:cNvPr id="19585" name="1 Imagen" descr="logo ayuntamiento.bmp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44175" y="0"/>
          <a:ext cx="4572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P42"/>
  <sheetViews>
    <sheetView workbookViewId="0">
      <pane ySplit="6" topLeftCell="A7" activePane="bottomLeft" state="frozen"/>
      <selection pane="bottomLeft" activeCell="A11" sqref="A11"/>
    </sheetView>
  </sheetViews>
  <sheetFormatPr baseColWidth="10" defaultRowHeight="12.75"/>
  <cols>
    <col min="1" max="1" width="2.85546875" style="36" customWidth="1"/>
    <col min="2" max="2" width="64.140625" style="30" customWidth="1"/>
    <col min="3" max="3" width="16.5703125" style="35" customWidth="1"/>
    <col min="4" max="4" width="15.7109375" style="23" customWidth="1"/>
    <col min="5" max="5" width="4" style="30" customWidth="1"/>
    <col min="6" max="6" width="2.42578125" style="30" customWidth="1"/>
    <col min="7" max="7" width="16.140625" style="35" customWidth="1"/>
    <col min="8" max="8" width="16.140625" style="31" customWidth="1"/>
    <col min="9" max="9" width="16.5703125" style="35" customWidth="1"/>
    <col min="10" max="10" width="14.7109375" style="31" customWidth="1"/>
    <col min="11" max="12" width="14.42578125" style="35" customWidth="1"/>
    <col min="13" max="13" width="15.7109375" style="30" customWidth="1"/>
    <col min="14" max="14" width="2.5703125" style="30" customWidth="1"/>
    <col min="15" max="15" width="11.42578125" style="30"/>
    <col min="16" max="16" width="11.42578125" style="37"/>
  </cols>
  <sheetData>
    <row r="1" spans="1:16">
      <c r="B1" s="22" t="s">
        <v>0</v>
      </c>
      <c r="C1" s="31"/>
    </row>
    <row r="2" spans="1:16">
      <c r="B2" s="22" t="s">
        <v>1</v>
      </c>
      <c r="C2" s="31"/>
    </row>
    <row r="3" spans="1:16">
      <c r="B3" s="22" t="s">
        <v>85</v>
      </c>
      <c r="C3" s="31"/>
    </row>
    <row r="4" spans="1:16">
      <c r="B4" s="22"/>
      <c r="C4" s="31"/>
    </row>
    <row r="5" spans="1:16">
      <c r="B5" s="24" t="s">
        <v>2</v>
      </c>
      <c r="C5" s="48" t="s">
        <v>41</v>
      </c>
      <c r="D5" s="48" t="s">
        <v>4</v>
      </c>
      <c r="G5" s="48" t="s">
        <v>70</v>
      </c>
      <c r="H5" s="48" t="s">
        <v>71</v>
      </c>
      <c r="I5" s="48" t="s">
        <v>75</v>
      </c>
      <c r="J5" s="48" t="s">
        <v>72</v>
      </c>
      <c r="K5" s="48" t="s">
        <v>76</v>
      </c>
      <c r="L5" s="48" t="s">
        <v>73</v>
      </c>
      <c r="M5" s="48" t="s">
        <v>74</v>
      </c>
    </row>
    <row r="6" spans="1:16">
      <c r="B6" s="25" t="s">
        <v>3</v>
      </c>
      <c r="C6" s="49" t="s">
        <v>69</v>
      </c>
      <c r="D6" s="49" t="s">
        <v>72</v>
      </c>
      <c r="G6" s="49"/>
      <c r="H6" s="49"/>
      <c r="I6" s="49"/>
      <c r="J6" s="49"/>
      <c r="K6" s="49"/>
      <c r="L6" s="49"/>
      <c r="M6" s="49"/>
    </row>
    <row r="7" spans="1:16">
      <c r="A7" s="36" t="s">
        <v>68</v>
      </c>
      <c r="B7" s="20" t="s">
        <v>44</v>
      </c>
      <c r="C7" s="47">
        <f>+H7</f>
        <v>83267436.730000004</v>
      </c>
      <c r="D7" s="47">
        <f>+J7</f>
        <v>21711460.149999999</v>
      </c>
      <c r="G7" s="39">
        <v>69267436.730000004</v>
      </c>
      <c r="H7" s="47">
        <v>83267436.730000004</v>
      </c>
      <c r="I7" s="39">
        <v>21711460.149999999</v>
      </c>
      <c r="J7" s="47">
        <v>21711460.149999999</v>
      </c>
      <c r="K7" s="39">
        <v>21711460.149999999</v>
      </c>
      <c r="L7" s="39">
        <v>21711460.149999999</v>
      </c>
      <c r="M7" s="39">
        <f>+H7-J7</f>
        <v>61555976.580000006</v>
      </c>
      <c r="O7" s="35">
        <f>+C7-H7</f>
        <v>0</v>
      </c>
      <c r="P7" s="40">
        <f>+D7-J7</f>
        <v>0</v>
      </c>
    </row>
    <row r="8" spans="1:16">
      <c r="A8" s="36" t="s">
        <v>68</v>
      </c>
      <c r="B8" s="20" t="s">
        <v>45</v>
      </c>
      <c r="C8" s="47">
        <f t="shared" ref="C8:C40" si="0">+H8</f>
        <v>0</v>
      </c>
      <c r="D8" s="47">
        <f t="shared" ref="D8:D40" si="1">+J8</f>
        <v>0</v>
      </c>
      <c r="G8" s="33">
        <f>600000+600000</f>
        <v>1200000</v>
      </c>
      <c r="H8" s="43">
        <v>0</v>
      </c>
      <c r="I8" s="33">
        <v>0</v>
      </c>
      <c r="J8" s="43">
        <v>0</v>
      </c>
      <c r="K8" s="33">
        <v>0</v>
      </c>
      <c r="L8" s="33">
        <v>0</v>
      </c>
      <c r="M8" s="39">
        <f t="shared" ref="M8:M15" si="2">+H8-J8</f>
        <v>0</v>
      </c>
      <c r="O8" s="35">
        <f t="shared" ref="O8:O41" si="3">+C8-H8</f>
        <v>0</v>
      </c>
      <c r="P8" s="40">
        <f t="shared" ref="P8:P41" si="4">+D8-J8</f>
        <v>0</v>
      </c>
    </row>
    <row r="9" spans="1:16">
      <c r="A9" s="36" t="s">
        <v>68</v>
      </c>
      <c r="B9" s="20" t="s">
        <v>46</v>
      </c>
      <c r="C9" s="47">
        <f t="shared" si="0"/>
        <v>5799030.3700000001</v>
      </c>
      <c r="D9" s="47">
        <f t="shared" si="1"/>
        <v>0</v>
      </c>
      <c r="G9" s="33">
        <v>5799030.3700000001</v>
      </c>
      <c r="H9" s="43">
        <v>5799030.3700000001</v>
      </c>
      <c r="I9" s="33">
        <v>0</v>
      </c>
      <c r="J9" s="43">
        <v>0</v>
      </c>
      <c r="K9" s="33">
        <v>0</v>
      </c>
      <c r="L9" s="33">
        <v>0</v>
      </c>
      <c r="M9" s="39">
        <f t="shared" si="2"/>
        <v>5799030.3700000001</v>
      </c>
      <c r="O9" s="35">
        <f t="shared" si="3"/>
        <v>0</v>
      </c>
      <c r="P9" s="40">
        <f t="shared" si="4"/>
        <v>0</v>
      </c>
    </row>
    <row r="10" spans="1:16">
      <c r="A10" s="36" t="s">
        <v>68</v>
      </c>
      <c r="B10" s="20" t="s">
        <v>47</v>
      </c>
      <c r="C10" s="47">
        <f t="shared" si="0"/>
        <v>64000439.100000001</v>
      </c>
      <c r="D10" s="47">
        <f t="shared" si="1"/>
        <v>0</v>
      </c>
      <c r="G10" s="33">
        <v>64000439.100000001</v>
      </c>
      <c r="H10" s="43">
        <v>64000439.100000001</v>
      </c>
      <c r="I10" s="33">
        <v>0</v>
      </c>
      <c r="J10" s="43">
        <v>0</v>
      </c>
      <c r="K10" s="33">
        <v>0</v>
      </c>
      <c r="L10" s="33">
        <v>0</v>
      </c>
      <c r="M10" s="39">
        <f t="shared" si="2"/>
        <v>64000439.100000001</v>
      </c>
      <c r="O10" s="35">
        <f t="shared" si="3"/>
        <v>0</v>
      </c>
      <c r="P10" s="40">
        <f t="shared" si="4"/>
        <v>0</v>
      </c>
    </row>
    <row r="11" spans="1:16">
      <c r="A11" s="36" t="s">
        <v>68</v>
      </c>
      <c r="B11" s="20" t="s">
        <v>48</v>
      </c>
      <c r="C11" s="47">
        <f t="shared" si="0"/>
        <v>1045883.27</v>
      </c>
      <c r="D11" s="47">
        <f t="shared" si="1"/>
        <v>278822.49</v>
      </c>
      <c r="G11" s="33">
        <v>850044.27</v>
      </c>
      <c r="H11" s="43">
        <v>1045883.27</v>
      </c>
      <c r="I11" s="33">
        <v>278822.49</v>
      </c>
      <c r="J11" s="43">
        <v>278822.49</v>
      </c>
      <c r="K11" s="33">
        <v>278822.49</v>
      </c>
      <c r="L11" s="33">
        <v>278822.49</v>
      </c>
      <c r="M11" s="39">
        <f t="shared" si="2"/>
        <v>767060.78</v>
      </c>
      <c r="O11" s="35">
        <f t="shared" si="3"/>
        <v>0</v>
      </c>
      <c r="P11" s="40">
        <f t="shared" si="4"/>
        <v>0</v>
      </c>
    </row>
    <row r="12" spans="1:16">
      <c r="A12" s="36" t="s">
        <v>68</v>
      </c>
      <c r="B12" s="20" t="s">
        <v>49</v>
      </c>
      <c r="C12" s="47">
        <f t="shared" si="0"/>
        <v>40545672.810000002</v>
      </c>
      <c r="D12" s="47">
        <f t="shared" si="1"/>
        <v>10895515.4</v>
      </c>
      <c r="G12" s="33">
        <v>34045672.5</v>
      </c>
      <c r="H12" s="43">
        <v>40545672.810000002</v>
      </c>
      <c r="I12" s="33">
        <v>10895515.4</v>
      </c>
      <c r="J12" s="43">
        <v>10895515.4</v>
      </c>
      <c r="K12" s="33">
        <v>10895515.4</v>
      </c>
      <c r="L12" s="33">
        <v>10895515.4</v>
      </c>
      <c r="M12" s="39">
        <f t="shared" si="2"/>
        <v>29650157.410000004</v>
      </c>
      <c r="O12" s="35">
        <f t="shared" si="3"/>
        <v>0</v>
      </c>
      <c r="P12" s="40">
        <f t="shared" si="4"/>
        <v>0</v>
      </c>
    </row>
    <row r="13" spans="1:16">
      <c r="A13" s="36" t="s">
        <v>68</v>
      </c>
      <c r="B13" s="20" t="s">
        <v>50</v>
      </c>
      <c r="C13" s="47">
        <f t="shared" si="0"/>
        <v>186147788.66999999</v>
      </c>
      <c r="D13" s="47">
        <f t="shared" si="1"/>
        <v>46756730.890000001</v>
      </c>
      <c r="G13" s="33">
        <v>159147788.66999999</v>
      </c>
      <c r="H13" s="43">
        <v>186147788.66999999</v>
      </c>
      <c r="I13" s="33">
        <v>46756730.890000001</v>
      </c>
      <c r="J13" s="43">
        <v>46756730.890000001</v>
      </c>
      <c r="K13" s="33">
        <v>46756730.890000001</v>
      </c>
      <c r="L13" s="33">
        <v>46756730.890000001</v>
      </c>
      <c r="M13" s="39">
        <f t="shared" si="2"/>
        <v>139391057.77999997</v>
      </c>
      <c r="O13" s="35">
        <f t="shared" si="3"/>
        <v>0</v>
      </c>
      <c r="P13" s="40">
        <f t="shared" si="4"/>
        <v>0</v>
      </c>
    </row>
    <row r="14" spans="1:16">
      <c r="A14" s="36" t="s">
        <v>68</v>
      </c>
      <c r="B14" s="20" t="s">
        <v>51</v>
      </c>
      <c r="C14" s="47">
        <f t="shared" si="0"/>
        <v>18212288.57</v>
      </c>
      <c r="D14" s="47">
        <f t="shared" si="1"/>
        <v>0</v>
      </c>
      <c r="G14" s="33">
        <v>17747288.57</v>
      </c>
      <c r="H14" s="43">
        <v>18212288.57</v>
      </c>
      <c r="I14" s="33">
        <v>0</v>
      </c>
      <c r="J14" s="43">
        <v>0</v>
      </c>
      <c r="K14" s="33">
        <v>0</v>
      </c>
      <c r="L14" s="33">
        <v>0</v>
      </c>
      <c r="M14" s="39">
        <f>+H14-J14</f>
        <v>18212288.57</v>
      </c>
      <c r="O14" s="35">
        <f>+C14-H14</f>
        <v>0</v>
      </c>
      <c r="P14" s="40">
        <f>+D14-J14</f>
        <v>0</v>
      </c>
    </row>
    <row r="15" spans="1:16">
      <c r="A15" s="36" t="s">
        <v>68</v>
      </c>
      <c r="B15" s="20" t="s">
        <v>88</v>
      </c>
      <c r="C15" s="47">
        <f t="shared" si="0"/>
        <v>278975912.49000001</v>
      </c>
      <c r="D15" s="47">
        <f t="shared" si="1"/>
        <v>75856064.299999997</v>
      </c>
      <c r="G15" s="33">
        <v>224860712.49000001</v>
      </c>
      <c r="H15" s="43">
        <v>278975912.49000001</v>
      </c>
      <c r="I15" s="33">
        <v>75856064.299999997</v>
      </c>
      <c r="J15" s="43">
        <v>75856064.299999997</v>
      </c>
      <c r="K15" s="33">
        <v>75856064.299999997</v>
      </c>
      <c r="L15" s="33">
        <v>75856064.299999997</v>
      </c>
      <c r="M15" s="39">
        <f t="shared" si="2"/>
        <v>203119848.19</v>
      </c>
      <c r="O15" s="35">
        <f t="shared" si="3"/>
        <v>0</v>
      </c>
      <c r="P15" s="40">
        <f t="shared" si="4"/>
        <v>0</v>
      </c>
    </row>
    <row r="16" spans="1:16" s="21" customFormat="1" ht="27.75" customHeight="1">
      <c r="A16" s="36">
        <v>1</v>
      </c>
      <c r="B16" s="26" t="s">
        <v>57</v>
      </c>
      <c r="C16" s="50">
        <f t="shared" si="0"/>
        <v>677994452.00999999</v>
      </c>
      <c r="D16" s="50">
        <f t="shared" si="1"/>
        <v>155498593.23000002</v>
      </c>
      <c r="E16" s="41"/>
      <c r="F16" s="41"/>
      <c r="G16" s="32">
        <f t="shared" ref="G16:M16" si="5">SUM(G7:G15)</f>
        <v>576918412.70000005</v>
      </c>
      <c r="H16" s="32">
        <f t="shared" si="5"/>
        <v>677994452.00999999</v>
      </c>
      <c r="I16" s="32">
        <f t="shared" si="5"/>
        <v>155498593.23000002</v>
      </c>
      <c r="J16" s="32">
        <f t="shared" si="5"/>
        <v>155498593.23000002</v>
      </c>
      <c r="K16" s="32">
        <f t="shared" si="5"/>
        <v>155498593.23000002</v>
      </c>
      <c r="L16" s="32">
        <f t="shared" si="5"/>
        <v>155498593.23000002</v>
      </c>
      <c r="M16" s="32">
        <f t="shared" si="5"/>
        <v>522495858.77999997</v>
      </c>
      <c r="N16" s="41"/>
      <c r="O16" s="35">
        <f t="shared" si="3"/>
        <v>0</v>
      </c>
      <c r="P16" s="40">
        <f t="shared" si="4"/>
        <v>0</v>
      </c>
    </row>
    <row r="17" spans="1:16">
      <c r="A17" s="36" t="s">
        <v>68</v>
      </c>
      <c r="B17" s="20" t="s">
        <v>89</v>
      </c>
      <c r="C17" s="47">
        <f t="shared" si="0"/>
        <v>0</v>
      </c>
      <c r="D17" s="47">
        <f t="shared" si="1"/>
        <v>0</v>
      </c>
      <c r="G17" s="33">
        <v>0</v>
      </c>
      <c r="H17" s="43">
        <v>0</v>
      </c>
      <c r="I17" s="33">
        <v>0</v>
      </c>
      <c r="J17" s="43">
        <v>0</v>
      </c>
      <c r="K17" s="33">
        <v>0</v>
      </c>
      <c r="L17" s="33">
        <v>0</v>
      </c>
      <c r="M17" s="39">
        <f t="shared" ref="M17:M24" si="6">+H17-J17</f>
        <v>0</v>
      </c>
      <c r="O17" s="35">
        <f>+C17-H17</f>
        <v>0</v>
      </c>
      <c r="P17" s="40">
        <f>+D17-J17</f>
        <v>0</v>
      </c>
    </row>
    <row r="18" spans="1:16" ht="27">
      <c r="A18" s="36" t="s">
        <v>68</v>
      </c>
      <c r="B18" s="51" t="s">
        <v>90</v>
      </c>
      <c r="C18" s="47">
        <f t="shared" si="0"/>
        <v>0</v>
      </c>
      <c r="D18" s="47">
        <f t="shared" si="1"/>
        <v>0</v>
      </c>
      <c r="G18" s="33">
        <v>0</v>
      </c>
      <c r="H18" s="43">
        <v>0</v>
      </c>
      <c r="I18" s="33">
        <v>0</v>
      </c>
      <c r="J18" s="43">
        <v>0</v>
      </c>
      <c r="K18" s="33">
        <v>0</v>
      </c>
      <c r="L18" s="33">
        <v>0</v>
      </c>
      <c r="M18" s="39">
        <f t="shared" si="6"/>
        <v>0</v>
      </c>
      <c r="O18" s="35">
        <f>+C18-H18</f>
        <v>0</v>
      </c>
      <c r="P18" s="40">
        <f>+D18-J18</f>
        <v>0</v>
      </c>
    </row>
    <row r="19" spans="1:16" ht="13.5">
      <c r="A19" s="36" t="s">
        <v>68</v>
      </c>
      <c r="B19" s="51" t="s">
        <v>91</v>
      </c>
      <c r="C19" s="47">
        <f t="shared" si="0"/>
        <v>0</v>
      </c>
      <c r="D19" s="47">
        <f t="shared" si="1"/>
        <v>0</v>
      </c>
      <c r="G19" s="33">
        <v>0</v>
      </c>
      <c r="H19" s="43">
        <v>0</v>
      </c>
      <c r="I19" s="33">
        <v>0</v>
      </c>
      <c r="J19" s="43">
        <v>0</v>
      </c>
      <c r="K19" s="33">
        <v>0</v>
      </c>
      <c r="L19" s="33">
        <v>0</v>
      </c>
      <c r="M19" s="39">
        <f t="shared" si="6"/>
        <v>0</v>
      </c>
      <c r="O19" s="35">
        <f>+C19-H19</f>
        <v>0</v>
      </c>
      <c r="P19" s="40">
        <f>+D19-J19</f>
        <v>0</v>
      </c>
    </row>
    <row r="20" spans="1:16" ht="13.5">
      <c r="A20" s="36" t="s">
        <v>68</v>
      </c>
      <c r="B20" s="51" t="s">
        <v>92</v>
      </c>
      <c r="C20" s="47">
        <f t="shared" si="0"/>
        <v>0</v>
      </c>
      <c r="D20" s="47">
        <f t="shared" si="1"/>
        <v>0</v>
      </c>
      <c r="G20" s="33">
        <v>0</v>
      </c>
      <c r="H20" s="43">
        <v>0</v>
      </c>
      <c r="I20" s="33">
        <v>0</v>
      </c>
      <c r="J20" s="43">
        <v>0</v>
      </c>
      <c r="K20" s="33">
        <v>0</v>
      </c>
      <c r="L20" s="33">
        <v>0</v>
      </c>
      <c r="M20" s="39">
        <f t="shared" si="6"/>
        <v>0</v>
      </c>
      <c r="O20" s="35">
        <f>+C20-H20</f>
        <v>0</v>
      </c>
      <c r="P20" s="40">
        <f>+D20-J20</f>
        <v>0</v>
      </c>
    </row>
    <row r="21" spans="1:16">
      <c r="A21" s="36" t="s">
        <v>68</v>
      </c>
      <c r="B21" s="20" t="s">
        <v>52</v>
      </c>
      <c r="C21" s="47">
        <f t="shared" si="0"/>
        <v>122000000</v>
      </c>
      <c r="D21" s="47">
        <f t="shared" si="1"/>
        <v>37982194.82</v>
      </c>
      <c r="G21" s="33">
        <v>112000000</v>
      </c>
      <c r="H21" s="43">
        <v>122000000</v>
      </c>
      <c r="I21" s="33">
        <v>37982194.82</v>
      </c>
      <c r="J21" s="43">
        <v>37982194.82</v>
      </c>
      <c r="K21" s="33">
        <v>27511963.140000001</v>
      </c>
      <c r="L21" s="33">
        <v>24643613.530000001</v>
      </c>
      <c r="M21" s="39">
        <f t="shared" si="6"/>
        <v>84017805.180000007</v>
      </c>
      <c r="O21" s="35">
        <f t="shared" si="3"/>
        <v>0</v>
      </c>
      <c r="P21" s="40">
        <f t="shared" si="4"/>
        <v>0</v>
      </c>
    </row>
    <row r="22" spans="1:16">
      <c r="A22" s="36" t="s">
        <v>68</v>
      </c>
      <c r="B22" s="20" t="s">
        <v>53</v>
      </c>
      <c r="C22" s="47">
        <f t="shared" si="0"/>
        <v>3600000</v>
      </c>
      <c r="D22" s="47">
        <f t="shared" si="1"/>
        <v>416109.98</v>
      </c>
      <c r="G22" s="33">
        <v>3600000</v>
      </c>
      <c r="H22" s="43">
        <v>3600000</v>
      </c>
      <c r="I22" s="33">
        <v>416109.94</v>
      </c>
      <c r="J22" s="43">
        <v>416109.98</v>
      </c>
      <c r="K22" s="33">
        <v>316593.46999999997</v>
      </c>
      <c r="L22" s="33">
        <v>305521.27</v>
      </c>
      <c r="M22" s="39">
        <f t="shared" si="6"/>
        <v>3183890.02</v>
      </c>
      <c r="O22" s="35">
        <f t="shared" si="3"/>
        <v>0</v>
      </c>
      <c r="P22" s="40">
        <f t="shared" si="4"/>
        <v>0</v>
      </c>
    </row>
    <row r="23" spans="1:16" ht="13.5">
      <c r="A23" s="36" t="s">
        <v>68</v>
      </c>
      <c r="B23" s="51" t="s">
        <v>93</v>
      </c>
      <c r="C23" s="47">
        <f t="shared" si="0"/>
        <v>0</v>
      </c>
      <c r="D23" s="47">
        <f t="shared" si="1"/>
        <v>0</v>
      </c>
      <c r="G23" s="33">
        <v>43761838.310000002</v>
      </c>
      <c r="H23" s="43">
        <v>0</v>
      </c>
      <c r="I23" s="33">
        <v>0</v>
      </c>
      <c r="J23" s="43">
        <v>0</v>
      </c>
      <c r="K23" s="33">
        <v>0</v>
      </c>
      <c r="L23" s="33">
        <v>0</v>
      </c>
      <c r="M23" s="39">
        <f t="shared" si="6"/>
        <v>0</v>
      </c>
      <c r="O23" s="35">
        <f t="shared" si="3"/>
        <v>0</v>
      </c>
      <c r="P23" s="40">
        <f t="shared" si="4"/>
        <v>0</v>
      </c>
    </row>
    <row r="24" spans="1:16" ht="25.5">
      <c r="A24" s="36" t="s">
        <v>68</v>
      </c>
      <c r="B24" s="20" t="s">
        <v>54</v>
      </c>
      <c r="C24" s="47">
        <f t="shared" si="0"/>
        <v>45000000</v>
      </c>
      <c r="D24" s="47">
        <f t="shared" si="1"/>
        <v>11834372.189999999</v>
      </c>
      <c r="G24" s="33">
        <v>0</v>
      </c>
      <c r="H24" s="43">
        <v>45000000</v>
      </c>
      <c r="I24" s="33">
        <v>11834372.189999999</v>
      </c>
      <c r="J24" s="43">
        <v>11834372.189999999</v>
      </c>
      <c r="K24" s="33">
        <v>9587737.2699999996</v>
      </c>
      <c r="L24" s="33">
        <v>8665878.0700000003</v>
      </c>
      <c r="M24" s="39">
        <f t="shared" si="6"/>
        <v>33165627.810000002</v>
      </c>
      <c r="O24" s="35">
        <f t="shared" si="3"/>
        <v>0</v>
      </c>
      <c r="P24" s="40">
        <f t="shared" si="4"/>
        <v>0</v>
      </c>
    </row>
    <row r="25" spans="1:16" s="21" customFormat="1" ht="26.25" customHeight="1">
      <c r="A25" s="36">
        <v>1</v>
      </c>
      <c r="B25" s="26" t="s">
        <v>55</v>
      </c>
      <c r="C25" s="50">
        <f t="shared" si="0"/>
        <v>170600000</v>
      </c>
      <c r="D25" s="50">
        <f t="shared" si="1"/>
        <v>50232676.989999995</v>
      </c>
      <c r="E25" s="41"/>
      <c r="F25" s="41"/>
      <c r="G25" s="32">
        <f>SUM(G17:G24)</f>
        <v>159361838.31</v>
      </c>
      <c r="H25" s="32">
        <f t="shared" ref="H25:M25" si="7">SUM(H17:H24)</f>
        <v>170600000</v>
      </c>
      <c r="I25" s="32">
        <f t="shared" si="7"/>
        <v>50232676.949999996</v>
      </c>
      <c r="J25" s="32">
        <f t="shared" si="7"/>
        <v>50232676.989999995</v>
      </c>
      <c r="K25" s="32">
        <f t="shared" si="7"/>
        <v>37416293.879999995</v>
      </c>
      <c r="L25" s="32">
        <f t="shared" si="7"/>
        <v>33615012.870000005</v>
      </c>
      <c r="M25" s="32">
        <f t="shared" si="7"/>
        <v>120367323.01000001</v>
      </c>
      <c r="N25" s="41"/>
      <c r="O25" s="35">
        <f t="shared" si="3"/>
        <v>0</v>
      </c>
      <c r="P25" s="40">
        <f t="shared" si="4"/>
        <v>0</v>
      </c>
    </row>
    <row r="26" spans="1:16" ht="13.5">
      <c r="A26" s="36" t="s">
        <v>68</v>
      </c>
      <c r="B26" s="51" t="s">
        <v>64</v>
      </c>
      <c r="C26" s="47">
        <f t="shared" si="0"/>
        <v>0</v>
      </c>
      <c r="D26" s="47">
        <f t="shared" si="1"/>
        <v>0</v>
      </c>
      <c r="G26" s="33">
        <v>0</v>
      </c>
      <c r="H26" s="43">
        <v>0</v>
      </c>
      <c r="I26" s="33">
        <v>0</v>
      </c>
      <c r="J26" s="43">
        <v>0</v>
      </c>
      <c r="K26" s="33">
        <v>0</v>
      </c>
      <c r="L26" s="33">
        <v>0</v>
      </c>
      <c r="M26" s="39">
        <f>+H26-J26</f>
        <v>0</v>
      </c>
      <c r="O26" s="35">
        <f>+C26-H26</f>
        <v>0</v>
      </c>
      <c r="P26" s="40">
        <f>+D26-J26</f>
        <v>0</v>
      </c>
    </row>
    <row r="27" spans="1:16" ht="13.5">
      <c r="A27" s="36" t="s">
        <v>68</v>
      </c>
      <c r="B27" s="51" t="s">
        <v>66</v>
      </c>
      <c r="C27" s="47">
        <f t="shared" si="0"/>
        <v>0</v>
      </c>
      <c r="D27" s="47">
        <f t="shared" si="1"/>
        <v>0</v>
      </c>
      <c r="G27" s="33">
        <v>936478</v>
      </c>
      <c r="H27" s="43">
        <v>0</v>
      </c>
      <c r="I27" s="33">
        <v>0</v>
      </c>
      <c r="J27" s="43">
        <v>0</v>
      </c>
      <c r="K27" s="33">
        <v>0</v>
      </c>
      <c r="L27" s="33">
        <v>0</v>
      </c>
      <c r="M27" s="39">
        <f>+H27-J27</f>
        <v>0</v>
      </c>
      <c r="O27" s="35">
        <f>+C27-H27</f>
        <v>0</v>
      </c>
      <c r="P27" s="40">
        <f>+D27-J27</f>
        <v>0</v>
      </c>
    </row>
    <row r="28" spans="1:16" ht="13.5">
      <c r="A28" s="36" t="s">
        <v>68</v>
      </c>
      <c r="B28" s="51" t="s">
        <v>65</v>
      </c>
      <c r="C28" s="47">
        <f t="shared" si="0"/>
        <v>40576745.280000001</v>
      </c>
      <c r="D28" s="47">
        <f t="shared" si="1"/>
        <v>9164995.0700000003</v>
      </c>
      <c r="G28" s="33">
        <v>30576745.280000001</v>
      </c>
      <c r="H28" s="43">
        <v>40576745.280000001</v>
      </c>
      <c r="I28" s="33">
        <v>9164995.0700000003</v>
      </c>
      <c r="J28" s="43">
        <v>9164995.0700000003</v>
      </c>
      <c r="K28" s="33">
        <v>7541477.2800000003</v>
      </c>
      <c r="L28" s="33">
        <v>6710431.5300000003</v>
      </c>
      <c r="M28" s="39">
        <f>+H28-J28</f>
        <v>31411750.210000001</v>
      </c>
      <c r="O28" s="35">
        <f>+C28-H28</f>
        <v>0</v>
      </c>
      <c r="P28" s="40">
        <f>+D28-J28</f>
        <v>0</v>
      </c>
    </row>
    <row r="29" spans="1:16" s="21" customFormat="1" ht="28.5" customHeight="1">
      <c r="A29" s="36">
        <v>1</v>
      </c>
      <c r="B29" s="26" t="s">
        <v>56</v>
      </c>
      <c r="C29" s="47">
        <f t="shared" si="0"/>
        <v>40576745.280000001</v>
      </c>
      <c r="D29" s="47">
        <f t="shared" si="1"/>
        <v>9164995.0700000003</v>
      </c>
      <c r="E29" s="41"/>
      <c r="F29" s="41"/>
      <c r="G29" s="32">
        <f>SUM(G26:G28)</f>
        <v>31513223.280000001</v>
      </c>
      <c r="H29" s="32">
        <f t="shared" ref="H29:M29" si="8">SUM(H26:H28)</f>
        <v>40576745.280000001</v>
      </c>
      <c r="I29" s="32">
        <f t="shared" si="8"/>
        <v>9164995.0700000003</v>
      </c>
      <c r="J29" s="32">
        <f t="shared" si="8"/>
        <v>9164995.0700000003</v>
      </c>
      <c r="K29" s="32">
        <f t="shared" si="8"/>
        <v>7541477.2800000003</v>
      </c>
      <c r="L29" s="32">
        <f t="shared" si="8"/>
        <v>6710431.5300000003</v>
      </c>
      <c r="M29" s="32">
        <f t="shared" si="8"/>
        <v>31411750.210000001</v>
      </c>
      <c r="N29" s="41"/>
      <c r="O29" s="35">
        <f t="shared" si="3"/>
        <v>0</v>
      </c>
      <c r="P29" s="40">
        <f t="shared" si="4"/>
        <v>0</v>
      </c>
    </row>
    <row r="30" spans="1:16" s="21" customFormat="1" ht="38.25">
      <c r="A30" s="36">
        <v>1</v>
      </c>
      <c r="B30" s="26" t="s">
        <v>58</v>
      </c>
      <c r="C30" s="50">
        <f t="shared" si="0"/>
        <v>0</v>
      </c>
      <c r="D30" s="50">
        <f t="shared" si="1"/>
        <v>0</v>
      </c>
      <c r="E30" s="41"/>
      <c r="F30" s="41"/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41"/>
      <c r="O30" s="35">
        <f t="shared" si="3"/>
        <v>0</v>
      </c>
      <c r="P30" s="40">
        <f t="shared" si="4"/>
        <v>0</v>
      </c>
    </row>
    <row r="31" spans="1:16">
      <c r="A31" s="36" t="s">
        <v>68</v>
      </c>
      <c r="B31" s="20" t="s">
        <v>67</v>
      </c>
      <c r="C31" s="47">
        <f t="shared" si="0"/>
        <v>0</v>
      </c>
      <c r="D31" s="47">
        <f t="shared" si="1"/>
        <v>0</v>
      </c>
      <c r="G31" s="42">
        <v>31570000</v>
      </c>
      <c r="H31" s="38">
        <v>0</v>
      </c>
      <c r="I31" s="42">
        <v>0</v>
      </c>
      <c r="J31" s="38">
        <v>0</v>
      </c>
      <c r="K31" s="42">
        <v>0</v>
      </c>
      <c r="L31" s="42">
        <v>0</v>
      </c>
      <c r="M31" s="39">
        <f>+H31-J31</f>
        <v>0</v>
      </c>
      <c r="O31" s="35">
        <f t="shared" si="3"/>
        <v>0</v>
      </c>
      <c r="P31" s="40">
        <f t="shared" si="4"/>
        <v>0</v>
      </c>
    </row>
    <row r="32" spans="1:16" s="21" customFormat="1" ht="25.5">
      <c r="A32" s="36">
        <v>1</v>
      </c>
      <c r="B32" s="26" t="s">
        <v>59</v>
      </c>
      <c r="C32" s="50">
        <f t="shared" si="0"/>
        <v>0</v>
      </c>
      <c r="D32" s="50">
        <f t="shared" si="1"/>
        <v>0</v>
      </c>
      <c r="E32" s="41"/>
      <c r="F32" s="41"/>
      <c r="G32" s="32">
        <f>SUM(G30:G31)</f>
        <v>31570000</v>
      </c>
      <c r="H32" s="32">
        <f t="shared" ref="H32:M32" si="9">SUM(H30:H31)</f>
        <v>0</v>
      </c>
      <c r="I32" s="32">
        <f t="shared" si="9"/>
        <v>0</v>
      </c>
      <c r="J32" s="32">
        <f t="shared" si="9"/>
        <v>0</v>
      </c>
      <c r="K32" s="32">
        <f t="shared" si="9"/>
        <v>0</v>
      </c>
      <c r="L32" s="32">
        <f t="shared" si="9"/>
        <v>0</v>
      </c>
      <c r="M32" s="32">
        <f t="shared" si="9"/>
        <v>0</v>
      </c>
      <c r="N32" s="41"/>
      <c r="O32" s="35">
        <f t="shared" si="3"/>
        <v>0</v>
      </c>
      <c r="P32" s="40">
        <f t="shared" si="4"/>
        <v>0</v>
      </c>
    </row>
    <row r="33" spans="1:16" s="21" customFormat="1" ht="25.5">
      <c r="A33" s="36">
        <v>1</v>
      </c>
      <c r="B33" s="26" t="s">
        <v>60</v>
      </c>
      <c r="C33" s="50">
        <f t="shared" si="0"/>
        <v>0</v>
      </c>
      <c r="D33" s="50">
        <f t="shared" si="1"/>
        <v>0</v>
      </c>
      <c r="E33" s="41"/>
      <c r="F33" s="41"/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41"/>
      <c r="O33" s="35">
        <f t="shared" si="3"/>
        <v>0</v>
      </c>
      <c r="P33" s="40">
        <f t="shared" si="4"/>
        <v>0</v>
      </c>
    </row>
    <row r="34" spans="1:16" s="21" customFormat="1" ht="38.25">
      <c r="A34" s="36">
        <v>1</v>
      </c>
      <c r="B34" s="26" t="s">
        <v>61</v>
      </c>
      <c r="C34" s="50">
        <f t="shared" si="0"/>
        <v>0</v>
      </c>
      <c r="D34" s="50">
        <f t="shared" si="1"/>
        <v>0</v>
      </c>
      <c r="E34" s="41"/>
      <c r="F34" s="41"/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41"/>
      <c r="O34" s="35">
        <f t="shared" si="3"/>
        <v>0</v>
      </c>
      <c r="P34" s="40">
        <f t="shared" si="4"/>
        <v>0</v>
      </c>
    </row>
    <row r="35" spans="1:16" s="21" customFormat="1" ht="25.5">
      <c r="A35" s="36">
        <v>1</v>
      </c>
      <c r="B35" s="26" t="s">
        <v>62</v>
      </c>
      <c r="C35" s="50">
        <f t="shared" si="0"/>
        <v>0</v>
      </c>
      <c r="D35" s="50">
        <f t="shared" si="1"/>
        <v>0</v>
      </c>
      <c r="E35" s="41"/>
      <c r="F35" s="41"/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41"/>
      <c r="O35" s="35">
        <f t="shared" si="3"/>
        <v>0</v>
      </c>
      <c r="P35" s="40">
        <f t="shared" si="4"/>
        <v>0</v>
      </c>
    </row>
    <row r="36" spans="1:16">
      <c r="A36" s="36" t="s">
        <v>68</v>
      </c>
      <c r="B36" s="20" t="s">
        <v>42</v>
      </c>
      <c r="C36" s="47">
        <f t="shared" si="0"/>
        <v>9122450.3300000001</v>
      </c>
      <c r="D36" s="47">
        <f t="shared" si="1"/>
        <v>2071886.51</v>
      </c>
      <c r="G36" s="33">
        <f>5691695.8+3430754.53</f>
        <v>9122450.3300000001</v>
      </c>
      <c r="H36" s="43">
        <f>5691695.8+3430754.53</f>
        <v>9122450.3300000001</v>
      </c>
      <c r="I36" s="33">
        <f>1454873.8+617012.71</f>
        <v>2071886.51</v>
      </c>
      <c r="J36" s="43">
        <f>1454873.8+617012.71</f>
        <v>2071886.51</v>
      </c>
      <c r="K36" s="33">
        <f>1454873.8+617012.71</f>
        <v>2071886.51</v>
      </c>
      <c r="L36" s="33">
        <f>1454873.8+617012.71</f>
        <v>2071886.51</v>
      </c>
      <c r="M36" s="39">
        <f>+H36-J36</f>
        <v>7050563.8200000003</v>
      </c>
      <c r="O36" s="35">
        <f t="shared" si="3"/>
        <v>0</v>
      </c>
      <c r="P36" s="40">
        <f t="shared" si="4"/>
        <v>0</v>
      </c>
    </row>
    <row r="37" spans="1:16">
      <c r="A37" s="36" t="s">
        <v>68</v>
      </c>
      <c r="B37" s="20" t="s">
        <v>43</v>
      </c>
      <c r="C37" s="47">
        <f t="shared" si="0"/>
        <v>155863760.38</v>
      </c>
      <c r="D37" s="47">
        <f t="shared" si="1"/>
        <v>39161417.800000004</v>
      </c>
      <c r="G37" s="33">
        <f>136483151.41+19380608.97</f>
        <v>155863760.38</v>
      </c>
      <c r="H37" s="43">
        <f>136483151.41+19380608.97</f>
        <v>155863760.38</v>
      </c>
      <c r="I37" s="33">
        <f>35899657.85+3261759.95</f>
        <v>39161417.800000004</v>
      </c>
      <c r="J37" s="43">
        <f>35899657.85+3261759.95</f>
        <v>39161417.800000004</v>
      </c>
      <c r="K37" s="33">
        <f>35899657.85+3261759.95</f>
        <v>39161417.800000004</v>
      </c>
      <c r="L37" s="33">
        <f>35899657.85+3261759.95</f>
        <v>39161417.800000004</v>
      </c>
      <c r="M37" s="39">
        <f>+H37-J37</f>
        <v>116702342.57999998</v>
      </c>
      <c r="O37" s="35">
        <f t="shared" si="3"/>
        <v>0</v>
      </c>
      <c r="P37" s="40">
        <f t="shared" si="4"/>
        <v>0</v>
      </c>
    </row>
    <row r="38" spans="1:16" s="21" customFormat="1" ht="24.75" customHeight="1">
      <c r="A38" s="36">
        <v>1</v>
      </c>
      <c r="B38" s="26" t="s">
        <v>63</v>
      </c>
      <c r="C38" s="50">
        <f t="shared" si="0"/>
        <v>164986210.71000001</v>
      </c>
      <c r="D38" s="50">
        <f t="shared" si="1"/>
        <v>41233304.310000002</v>
      </c>
      <c r="E38" s="41"/>
      <c r="F38" s="41"/>
      <c r="G38" s="28">
        <f t="shared" ref="G38:M38" si="10">SUM(G34:G37)</f>
        <v>164986210.71000001</v>
      </c>
      <c r="H38" s="28">
        <f t="shared" si="10"/>
        <v>164986210.71000001</v>
      </c>
      <c r="I38" s="28">
        <f t="shared" si="10"/>
        <v>41233304.310000002</v>
      </c>
      <c r="J38" s="28">
        <f t="shared" si="10"/>
        <v>41233304.310000002</v>
      </c>
      <c r="K38" s="28">
        <f t="shared" si="10"/>
        <v>41233304.310000002</v>
      </c>
      <c r="L38" s="28">
        <f t="shared" si="10"/>
        <v>41233304.310000002</v>
      </c>
      <c r="M38" s="28">
        <f t="shared" si="10"/>
        <v>123752906.39999998</v>
      </c>
      <c r="N38" s="41"/>
      <c r="O38" s="35">
        <f t="shared" si="3"/>
        <v>0</v>
      </c>
      <c r="P38" s="40">
        <f t="shared" si="4"/>
        <v>0</v>
      </c>
    </row>
    <row r="39" spans="1:16" s="21" customFormat="1">
      <c r="A39" s="36" t="s">
        <v>68</v>
      </c>
      <c r="B39" s="27"/>
      <c r="C39" s="47">
        <f t="shared" si="0"/>
        <v>0</v>
      </c>
      <c r="D39" s="47">
        <f t="shared" si="1"/>
        <v>0</v>
      </c>
      <c r="E39" s="41"/>
      <c r="F39" s="41"/>
      <c r="G39" s="32"/>
      <c r="H39" s="32"/>
      <c r="I39" s="32"/>
      <c r="J39" s="32"/>
      <c r="K39" s="32"/>
      <c r="L39" s="32"/>
      <c r="M39" s="32"/>
      <c r="N39" s="41"/>
      <c r="O39" s="35">
        <f t="shared" si="3"/>
        <v>0</v>
      </c>
      <c r="P39" s="40">
        <f t="shared" si="4"/>
        <v>0</v>
      </c>
    </row>
    <row r="40" spans="1:16" s="21" customFormat="1">
      <c r="A40" s="36" t="s">
        <v>68</v>
      </c>
      <c r="B40" s="27"/>
      <c r="C40" s="47">
        <f t="shared" si="0"/>
        <v>0</v>
      </c>
      <c r="D40" s="47">
        <f t="shared" si="1"/>
        <v>0</v>
      </c>
      <c r="E40" s="41"/>
      <c r="F40" s="41"/>
      <c r="G40" s="32"/>
      <c r="H40" s="32"/>
      <c r="I40" s="32"/>
      <c r="J40" s="32"/>
      <c r="K40" s="32"/>
      <c r="L40" s="32"/>
      <c r="M40" s="32"/>
      <c r="N40" s="41"/>
      <c r="O40" s="35">
        <f t="shared" si="3"/>
        <v>0</v>
      </c>
      <c r="P40" s="40">
        <f t="shared" si="4"/>
        <v>0</v>
      </c>
    </row>
    <row r="41" spans="1:16" ht="23.25" customHeight="1">
      <c r="A41" s="36">
        <v>2</v>
      </c>
      <c r="B41" s="29" t="s">
        <v>5</v>
      </c>
      <c r="C41" s="34">
        <f>+C16+C25+C29+C30+C32+C33+C34+C35+C38</f>
        <v>1054157408</v>
      </c>
      <c r="D41" s="34">
        <f>+D16+D25+D29+D30+D32+D33+D34+D35+D38</f>
        <v>256129569.60000002</v>
      </c>
      <c r="G41" s="34">
        <f t="shared" ref="G41:M41" si="11">+G16+G25+G29+G30+G32+G33+G34+G35+G38</f>
        <v>964349685</v>
      </c>
      <c r="H41" s="34">
        <f t="shared" si="11"/>
        <v>1054157408</v>
      </c>
      <c r="I41" s="34">
        <f t="shared" si="11"/>
        <v>256129569.56</v>
      </c>
      <c r="J41" s="34">
        <f t="shared" si="11"/>
        <v>256129569.60000002</v>
      </c>
      <c r="K41" s="34">
        <f t="shared" si="11"/>
        <v>241689668.70000002</v>
      </c>
      <c r="L41" s="34">
        <f t="shared" si="11"/>
        <v>237057341.94000003</v>
      </c>
      <c r="M41" s="34">
        <f t="shared" si="11"/>
        <v>798027838.39999998</v>
      </c>
      <c r="O41" s="35">
        <f t="shared" si="3"/>
        <v>0</v>
      </c>
      <c r="P41" s="40">
        <f t="shared" si="4"/>
        <v>0</v>
      </c>
    </row>
    <row r="42" spans="1:16" ht="32.25" customHeight="1">
      <c r="B42" s="69" t="s">
        <v>40</v>
      </c>
      <c r="C42" s="69"/>
      <c r="D42" s="69"/>
    </row>
  </sheetData>
  <autoFilter ref="A6:H42"/>
  <mergeCells count="1">
    <mergeCell ref="B42:D42"/>
  </mergeCells>
  <pageMargins left="0.23622047244094491" right="0.23622047244094491" top="0.74803149606299213" bottom="0.74803149606299213" header="0.31496062992125984" footer="0.31496062992125984"/>
  <pageSetup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Q59"/>
  <sheetViews>
    <sheetView topLeftCell="A22" workbookViewId="0">
      <selection activeCell="L41" sqref="L41"/>
    </sheetView>
  </sheetViews>
  <sheetFormatPr baseColWidth="10" defaultRowHeight="12.75"/>
  <cols>
    <col min="1" max="1" width="2.85546875" style="36" customWidth="1"/>
    <col min="2" max="2" width="64.140625" style="30" customWidth="1"/>
    <col min="3" max="3" width="16.5703125" style="35" customWidth="1"/>
    <col min="4" max="4" width="15.7109375" style="23" customWidth="1"/>
    <col min="5" max="5" width="4" style="30" customWidth="1"/>
    <col min="6" max="6" width="2.42578125" style="30" customWidth="1"/>
    <col min="7" max="7" width="16.140625" style="35" customWidth="1"/>
    <col min="8" max="8" width="16" style="31" customWidth="1"/>
    <col min="9" max="9" width="17.140625" style="35" customWidth="1"/>
    <col min="10" max="10" width="14.7109375" style="31" customWidth="1"/>
    <col min="11" max="12" width="14.42578125" style="35" customWidth="1"/>
    <col min="13" max="13" width="15.7109375" style="30" customWidth="1"/>
    <col min="14" max="14" width="2.5703125" style="30" customWidth="1"/>
    <col min="15" max="15" width="11.42578125" style="30"/>
    <col min="16" max="16" width="11.42578125" style="37"/>
  </cols>
  <sheetData>
    <row r="1" spans="1:16">
      <c r="B1" s="22" t="s">
        <v>0</v>
      </c>
      <c r="C1" s="31"/>
    </row>
    <row r="2" spans="1:16">
      <c r="B2" s="22" t="s">
        <v>1</v>
      </c>
      <c r="C2" s="31"/>
    </row>
    <row r="3" spans="1:16">
      <c r="B3" s="22" t="s">
        <v>84</v>
      </c>
      <c r="C3" s="31"/>
    </row>
    <row r="4" spans="1:16">
      <c r="B4" s="22"/>
      <c r="C4" s="31"/>
    </row>
    <row r="5" spans="1:16">
      <c r="B5" s="24" t="s">
        <v>2</v>
      </c>
      <c r="C5" s="48" t="s">
        <v>41</v>
      </c>
      <c r="D5" s="48" t="s">
        <v>4</v>
      </c>
      <c r="G5" s="48" t="s">
        <v>70</v>
      </c>
      <c r="H5" s="48" t="s">
        <v>71</v>
      </c>
      <c r="I5" s="48" t="s">
        <v>75</v>
      </c>
      <c r="J5" s="48" t="s">
        <v>72</v>
      </c>
      <c r="K5" s="48" t="s">
        <v>76</v>
      </c>
      <c r="L5" s="48" t="s">
        <v>73</v>
      </c>
      <c r="M5" s="48" t="s">
        <v>74</v>
      </c>
    </row>
    <row r="6" spans="1:16">
      <c r="B6" s="25" t="s">
        <v>3</v>
      </c>
      <c r="C6" s="49" t="s">
        <v>69</v>
      </c>
      <c r="D6" s="49" t="s">
        <v>72</v>
      </c>
      <c r="G6" s="49"/>
      <c r="H6" s="49"/>
      <c r="I6" s="49"/>
      <c r="J6" s="49"/>
      <c r="K6" s="49"/>
      <c r="L6" s="49"/>
      <c r="M6" s="49"/>
    </row>
    <row r="7" spans="1:16">
      <c r="A7" s="36" t="s">
        <v>68</v>
      </c>
      <c r="B7" s="20" t="s">
        <v>44</v>
      </c>
      <c r="C7" s="47">
        <f>+H7</f>
        <v>83267436.730000004</v>
      </c>
      <c r="D7" s="47">
        <f>+J7</f>
        <v>43760670.670000002</v>
      </c>
      <c r="G7" s="39">
        <v>69267436.730000004</v>
      </c>
      <c r="H7" s="47">
        <v>83267436.730000004</v>
      </c>
      <c r="I7" s="39">
        <v>43760670.670000002</v>
      </c>
      <c r="J7" s="47">
        <v>43760670.670000002</v>
      </c>
      <c r="K7" s="39">
        <v>43760670.670000002</v>
      </c>
      <c r="L7" s="39">
        <v>43760670.670000002</v>
      </c>
      <c r="M7" s="39">
        <f>+H7-J7</f>
        <v>39506766.060000002</v>
      </c>
      <c r="O7" s="35">
        <f>+C7-H7</f>
        <v>0</v>
      </c>
      <c r="P7" s="40">
        <f>+D7-J7</f>
        <v>0</v>
      </c>
    </row>
    <row r="8" spans="1:16">
      <c r="A8" s="36" t="s">
        <v>68</v>
      </c>
      <c r="B8" s="20" t="s">
        <v>45</v>
      </c>
      <c r="C8" s="47">
        <f t="shared" ref="C8:C40" si="0">+H8</f>
        <v>0</v>
      </c>
      <c r="D8" s="47">
        <f t="shared" ref="D8:D40" si="1">+J8</f>
        <v>0</v>
      </c>
      <c r="G8" s="33">
        <f>600000+600000</f>
        <v>1200000</v>
      </c>
      <c r="H8" s="43">
        <v>0</v>
      </c>
      <c r="I8" s="33">
        <v>0</v>
      </c>
      <c r="J8" s="43">
        <v>0</v>
      </c>
      <c r="K8" s="33">
        <v>0</v>
      </c>
      <c r="L8" s="33">
        <v>0</v>
      </c>
      <c r="M8" s="39">
        <f t="shared" ref="M8:M28" si="2">+H8-J8</f>
        <v>0</v>
      </c>
      <c r="O8" s="35">
        <f t="shared" ref="O8:O41" si="3">+C8-H8</f>
        <v>0</v>
      </c>
      <c r="P8" s="40">
        <f t="shared" ref="P8:P41" si="4">+D8-J8</f>
        <v>0</v>
      </c>
    </row>
    <row r="9" spans="1:16">
      <c r="A9" s="36" t="s">
        <v>68</v>
      </c>
      <c r="B9" s="20" t="s">
        <v>46</v>
      </c>
      <c r="C9" s="47">
        <f t="shared" si="0"/>
        <v>5799030.3700000001</v>
      </c>
      <c r="D9" s="47">
        <f t="shared" si="1"/>
        <v>0</v>
      </c>
      <c r="G9" s="33">
        <v>5799030.3700000001</v>
      </c>
      <c r="H9" s="57">
        <v>5799030.3700000001</v>
      </c>
      <c r="I9" s="57">
        <v>0</v>
      </c>
      <c r="J9" s="57">
        <v>0</v>
      </c>
      <c r="K9" s="57">
        <v>0</v>
      </c>
      <c r="L9" s="57">
        <v>0</v>
      </c>
      <c r="M9" s="39">
        <f t="shared" si="2"/>
        <v>5799030.3700000001</v>
      </c>
      <c r="O9" s="35">
        <f t="shared" si="3"/>
        <v>0</v>
      </c>
      <c r="P9" s="40">
        <f t="shared" si="4"/>
        <v>0</v>
      </c>
    </row>
    <row r="10" spans="1:16">
      <c r="A10" s="36" t="s">
        <v>68</v>
      </c>
      <c r="B10" s="20" t="s">
        <v>47</v>
      </c>
      <c r="C10" s="47">
        <f t="shared" si="0"/>
        <v>64000439.100000001</v>
      </c>
      <c r="D10" s="47">
        <f t="shared" si="1"/>
        <v>0</v>
      </c>
      <c r="G10" s="33">
        <v>64000439.100000001</v>
      </c>
      <c r="H10" s="57">
        <v>64000439.100000001</v>
      </c>
      <c r="I10" s="57">
        <v>0</v>
      </c>
      <c r="J10" s="57">
        <v>0</v>
      </c>
      <c r="K10" s="57">
        <v>0</v>
      </c>
      <c r="L10" s="57">
        <v>0</v>
      </c>
      <c r="M10" s="39">
        <f t="shared" si="2"/>
        <v>64000439.100000001</v>
      </c>
      <c r="O10" s="35">
        <f t="shared" si="3"/>
        <v>0</v>
      </c>
      <c r="P10" s="40">
        <f t="shared" si="4"/>
        <v>0</v>
      </c>
    </row>
    <row r="11" spans="1:16">
      <c r="A11" s="36" t="s">
        <v>68</v>
      </c>
      <c r="B11" s="20" t="s">
        <v>48</v>
      </c>
      <c r="C11" s="47">
        <f t="shared" si="0"/>
        <v>1045883.27</v>
      </c>
      <c r="D11" s="47">
        <f t="shared" si="1"/>
        <v>555802.12</v>
      </c>
      <c r="G11" s="33">
        <v>850044.27</v>
      </c>
      <c r="H11" s="57">
        <v>1045883.27</v>
      </c>
      <c r="I11" s="57">
        <v>555802.12</v>
      </c>
      <c r="J11" s="57">
        <v>555802.12</v>
      </c>
      <c r="K11" s="57">
        <v>555802.12</v>
      </c>
      <c r="L11" s="57">
        <v>555802.12</v>
      </c>
      <c r="M11" s="39">
        <f t="shared" si="2"/>
        <v>490081.15</v>
      </c>
      <c r="O11" s="35">
        <f t="shared" si="3"/>
        <v>0</v>
      </c>
      <c r="P11" s="40">
        <f t="shared" si="4"/>
        <v>0</v>
      </c>
    </row>
    <row r="12" spans="1:16">
      <c r="A12" s="36" t="s">
        <v>68</v>
      </c>
      <c r="B12" s="20" t="s">
        <v>49</v>
      </c>
      <c r="C12" s="47">
        <f t="shared" si="0"/>
        <v>40545672.810000002</v>
      </c>
      <c r="D12" s="47">
        <f t="shared" si="1"/>
        <v>21897026.199999999</v>
      </c>
      <c r="G12" s="33">
        <v>34045672.5</v>
      </c>
      <c r="H12" s="57">
        <v>40545672.810000002</v>
      </c>
      <c r="I12" s="57">
        <v>21897026.199999999</v>
      </c>
      <c r="J12" s="57">
        <v>21897026.199999999</v>
      </c>
      <c r="K12" s="57">
        <v>21897026.199999999</v>
      </c>
      <c r="L12" s="57">
        <v>21897026.199999999</v>
      </c>
      <c r="M12" s="39">
        <f t="shared" si="2"/>
        <v>18648646.610000003</v>
      </c>
      <c r="O12" s="35">
        <f t="shared" si="3"/>
        <v>0</v>
      </c>
      <c r="P12" s="40">
        <f t="shared" si="4"/>
        <v>0</v>
      </c>
    </row>
    <row r="13" spans="1:16">
      <c r="A13" s="36" t="s">
        <v>68</v>
      </c>
      <c r="B13" s="20" t="s">
        <v>50</v>
      </c>
      <c r="C13" s="47">
        <f t="shared" si="0"/>
        <v>186147788.66999999</v>
      </c>
      <c r="D13" s="47">
        <f t="shared" si="1"/>
        <v>93459424.219999999</v>
      </c>
      <c r="G13" s="33">
        <v>159147788.66999999</v>
      </c>
      <c r="H13" s="57">
        <v>186147788.66999999</v>
      </c>
      <c r="I13" s="57">
        <v>93459424.219999999</v>
      </c>
      <c r="J13" s="57">
        <v>93459424.219999999</v>
      </c>
      <c r="K13" s="57">
        <v>93459424.219999999</v>
      </c>
      <c r="L13" s="57">
        <v>93459424.219999999</v>
      </c>
      <c r="M13" s="39">
        <f t="shared" si="2"/>
        <v>92688364.449999988</v>
      </c>
      <c r="O13" s="35">
        <f t="shared" si="3"/>
        <v>0</v>
      </c>
      <c r="P13" s="40">
        <f t="shared" si="4"/>
        <v>0</v>
      </c>
    </row>
    <row r="14" spans="1:16">
      <c r="A14" s="36" t="s">
        <v>68</v>
      </c>
      <c r="B14" s="20" t="s">
        <v>51</v>
      </c>
      <c r="C14" s="47">
        <f t="shared" si="0"/>
        <v>18212288.57</v>
      </c>
      <c r="D14" s="47">
        <f t="shared" si="1"/>
        <v>0</v>
      </c>
      <c r="G14" s="33">
        <v>17747288.57</v>
      </c>
      <c r="H14" s="57">
        <v>18212288.57</v>
      </c>
      <c r="I14" s="57">
        <v>0</v>
      </c>
      <c r="J14" s="57">
        <v>0</v>
      </c>
      <c r="K14" s="57">
        <v>0</v>
      </c>
      <c r="L14" s="57">
        <v>0</v>
      </c>
      <c r="M14" s="39">
        <f t="shared" si="2"/>
        <v>18212288.57</v>
      </c>
      <c r="O14" s="35">
        <f t="shared" si="3"/>
        <v>0</v>
      </c>
      <c r="P14" s="40">
        <f t="shared" si="4"/>
        <v>0</v>
      </c>
    </row>
    <row r="15" spans="1:16">
      <c r="A15" s="36" t="s">
        <v>68</v>
      </c>
      <c r="B15" s="20" t="s">
        <v>88</v>
      </c>
      <c r="C15" s="47">
        <f t="shared" si="0"/>
        <v>278975912.49000001</v>
      </c>
      <c r="D15" s="47">
        <f t="shared" si="1"/>
        <v>151909002.56</v>
      </c>
      <c r="G15" s="33">
        <v>224860712.49000001</v>
      </c>
      <c r="H15" s="57">
        <v>278975912.49000001</v>
      </c>
      <c r="I15" s="57">
        <v>151909002.56</v>
      </c>
      <c r="J15" s="57">
        <v>151909002.56</v>
      </c>
      <c r="K15" s="57">
        <v>151909002.56</v>
      </c>
      <c r="L15" s="57">
        <v>151909002.56</v>
      </c>
      <c r="M15" s="39">
        <f t="shared" si="2"/>
        <v>127066909.93000001</v>
      </c>
      <c r="O15" s="35">
        <f t="shared" si="3"/>
        <v>0</v>
      </c>
      <c r="P15" s="40">
        <f t="shared" si="4"/>
        <v>0</v>
      </c>
    </row>
    <row r="16" spans="1:16" s="21" customFormat="1" ht="36.75" customHeight="1">
      <c r="A16" s="36">
        <v>1</v>
      </c>
      <c r="B16" s="26" t="s">
        <v>57</v>
      </c>
      <c r="C16" s="50">
        <f t="shared" si="0"/>
        <v>677994452.00999999</v>
      </c>
      <c r="D16" s="50">
        <f t="shared" si="1"/>
        <v>311581925.76999998</v>
      </c>
      <c r="E16" s="41"/>
      <c r="F16" s="41"/>
      <c r="G16" s="32">
        <f t="shared" ref="G16:M16" si="5">SUM(G7:G15)</f>
        <v>576918412.70000005</v>
      </c>
      <c r="H16" s="32">
        <f t="shared" si="5"/>
        <v>677994452.00999999</v>
      </c>
      <c r="I16" s="32">
        <f t="shared" si="5"/>
        <v>311581925.76999998</v>
      </c>
      <c r="J16" s="32">
        <f t="shared" si="5"/>
        <v>311581925.76999998</v>
      </c>
      <c r="K16" s="32">
        <f t="shared" si="5"/>
        <v>311581925.76999998</v>
      </c>
      <c r="L16" s="32">
        <f t="shared" si="5"/>
        <v>311581925.76999998</v>
      </c>
      <c r="M16" s="32">
        <f t="shared" si="5"/>
        <v>366412526.24000001</v>
      </c>
      <c r="N16" s="41"/>
      <c r="O16" s="35">
        <f t="shared" si="3"/>
        <v>0</v>
      </c>
      <c r="P16" s="40">
        <f t="shared" si="4"/>
        <v>0</v>
      </c>
    </row>
    <row r="17" spans="1:17">
      <c r="A17" s="36" t="s">
        <v>68</v>
      </c>
      <c r="B17" s="20" t="s">
        <v>89</v>
      </c>
      <c r="C17" s="47">
        <f t="shared" si="0"/>
        <v>0</v>
      </c>
      <c r="D17" s="47">
        <f t="shared" si="1"/>
        <v>0</v>
      </c>
      <c r="G17" s="33">
        <v>0</v>
      </c>
      <c r="H17" s="57">
        <v>0</v>
      </c>
      <c r="I17" s="57">
        <v>0</v>
      </c>
      <c r="J17" s="57">
        <v>0</v>
      </c>
      <c r="K17" s="57">
        <v>0</v>
      </c>
      <c r="L17" s="57">
        <v>0</v>
      </c>
      <c r="M17" s="39">
        <f t="shared" si="2"/>
        <v>0</v>
      </c>
      <c r="O17" s="35">
        <f t="shared" si="3"/>
        <v>0</v>
      </c>
      <c r="P17" s="40">
        <f t="shared" si="4"/>
        <v>0</v>
      </c>
    </row>
    <row r="18" spans="1:17" ht="27">
      <c r="A18" s="36" t="s">
        <v>68</v>
      </c>
      <c r="B18" s="51" t="s">
        <v>90</v>
      </c>
      <c r="C18" s="47">
        <f t="shared" si="0"/>
        <v>0</v>
      </c>
      <c r="D18" s="47">
        <f t="shared" si="1"/>
        <v>0</v>
      </c>
      <c r="G18" s="33">
        <v>0</v>
      </c>
      <c r="H18" s="57">
        <v>0</v>
      </c>
      <c r="I18" s="57">
        <v>0</v>
      </c>
      <c r="J18" s="57">
        <v>0</v>
      </c>
      <c r="K18" s="57">
        <v>0</v>
      </c>
      <c r="L18" s="57">
        <v>0</v>
      </c>
      <c r="M18" s="39">
        <f t="shared" si="2"/>
        <v>0</v>
      </c>
      <c r="O18" s="35">
        <f t="shared" si="3"/>
        <v>0</v>
      </c>
      <c r="P18" s="40">
        <f t="shared" si="4"/>
        <v>0</v>
      </c>
    </row>
    <row r="19" spans="1:17" ht="13.5">
      <c r="A19" s="36" t="s">
        <v>68</v>
      </c>
      <c r="B19" s="51" t="s">
        <v>91</v>
      </c>
      <c r="C19" s="47">
        <f t="shared" si="0"/>
        <v>0</v>
      </c>
      <c r="D19" s="47">
        <f t="shared" si="1"/>
        <v>0</v>
      </c>
      <c r="G19" s="33">
        <v>0</v>
      </c>
      <c r="H19" s="57">
        <v>0</v>
      </c>
      <c r="I19" s="57">
        <v>0</v>
      </c>
      <c r="J19" s="57">
        <v>0</v>
      </c>
      <c r="K19" s="57">
        <v>0</v>
      </c>
      <c r="L19" s="57">
        <v>0</v>
      </c>
      <c r="M19" s="39">
        <f t="shared" si="2"/>
        <v>0</v>
      </c>
      <c r="O19" s="35">
        <f t="shared" si="3"/>
        <v>0</v>
      </c>
      <c r="P19" s="40">
        <f t="shared" si="4"/>
        <v>0</v>
      </c>
    </row>
    <row r="20" spans="1:17" ht="13.5">
      <c r="A20" s="36" t="s">
        <v>68</v>
      </c>
      <c r="B20" s="51" t="s">
        <v>92</v>
      </c>
      <c r="C20" s="47">
        <f t="shared" si="0"/>
        <v>0</v>
      </c>
      <c r="D20" s="47">
        <f t="shared" si="1"/>
        <v>0</v>
      </c>
      <c r="G20" s="33">
        <v>0</v>
      </c>
      <c r="H20" s="57">
        <v>0</v>
      </c>
      <c r="I20" s="57">
        <v>0</v>
      </c>
      <c r="J20" s="57">
        <v>0</v>
      </c>
      <c r="K20" s="57">
        <v>0</v>
      </c>
      <c r="L20" s="57">
        <v>0</v>
      </c>
      <c r="M20" s="39">
        <f t="shared" si="2"/>
        <v>0</v>
      </c>
      <c r="O20" s="35">
        <f t="shared" si="3"/>
        <v>0</v>
      </c>
      <c r="P20" s="40">
        <f t="shared" si="4"/>
        <v>0</v>
      </c>
    </row>
    <row r="21" spans="1:17">
      <c r="A21" s="36" t="s">
        <v>68</v>
      </c>
      <c r="B21" s="20" t="s">
        <v>52</v>
      </c>
      <c r="C21" s="47">
        <f t="shared" si="0"/>
        <v>122000000</v>
      </c>
      <c r="D21" s="47">
        <f t="shared" si="1"/>
        <v>82694164.629999995</v>
      </c>
      <c r="G21" s="33">
        <v>112000000</v>
      </c>
      <c r="H21" s="57">
        <v>122000000</v>
      </c>
      <c r="I21" s="57">
        <v>82694164.629999995</v>
      </c>
      <c r="J21" s="57">
        <v>82694164.629999995</v>
      </c>
      <c r="K21" s="57">
        <v>78060739.409999996</v>
      </c>
      <c r="L21" s="57">
        <v>74399239.109999999</v>
      </c>
      <c r="M21" s="39">
        <f t="shared" si="2"/>
        <v>39305835.370000005</v>
      </c>
      <c r="O21" s="35">
        <f t="shared" si="3"/>
        <v>0</v>
      </c>
      <c r="P21" s="40">
        <f t="shared" si="4"/>
        <v>0</v>
      </c>
    </row>
    <row r="22" spans="1:17">
      <c r="A22" s="36" t="s">
        <v>68</v>
      </c>
      <c r="B22" s="20" t="s">
        <v>53</v>
      </c>
      <c r="C22" s="47">
        <f t="shared" si="0"/>
        <v>3600000</v>
      </c>
      <c r="D22" s="47">
        <f t="shared" si="1"/>
        <v>1446242.98</v>
      </c>
      <c r="G22" s="33">
        <v>3600000</v>
      </c>
      <c r="H22" s="57">
        <v>3600000</v>
      </c>
      <c r="I22" s="57">
        <v>1446242.98</v>
      </c>
      <c r="J22" s="57">
        <v>1446242.98</v>
      </c>
      <c r="K22" s="57">
        <v>1437236</v>
      </c>
      <c r="L22" s="57">
        <v>1338854.95</v>
      </c>
      <c r="M22" s="39">
        <f t="shared" si="2"/>
        <v>2153757.02</v>
      </c>
      <c r="O22" s="35">
        <f t="shared" si="3"/>
        <v>0</v>
      </c>
      <c r="P22" s="40">
        <f t="shared" si="4"/>
        <v>0</v>
      </c>
    </row>
    <row r="23" spans="1:17" ht="13.5">
      <c r="A23" s="36" t="s">
        <v>68</v>
      </c>
      <c r="B23" s="51" t="s">
        <v>93</v>
      </c>
      <c r="C23" s="47">
        <f t="shared" si="0"/>
        <v>0</v>
      </c>
      <c r="D23" s="47">
        <f t="shared" si="1"/>
        <v>0</v>
      </c>
      <c r="G23" s="33">
        <v>43761838.310000002</v>
      </c>
      <c r="H23" s="57">
        <v>0</v>
      </c>
      <c r="I23" s="57">
        <v>0</v>
      </c>
      <c r="J23" s="57">
        <v>0</v>
      </c>
      <c r="K23" s="57">
        <v>0</v>
      </c>
      <c r="L23" s="57">
        <v>0</v>
      </c>
      <c r="M23" s="39">
        <f t="shared" si="2"/>
        <v>0</v>
      </c>
      <c r="O23" s="35">
        <f t="shared" si="3"/>
        <v>0</v>
      </c>
      <c r="P23" s="40">
        <f t="shared" si="4"/>
        <v>0</v>
      </c>
    </row>
    <row r="24" spans="1:17" ht="25.5">
      <c r="A24" s="36" t="s">
        <v>68</v>
      </c>
      <c r="B24" s="20" t="s">
        <v>54</v>
      </c>
      <c r="C24" s="47">
        <f t="shared" si="0"/>
        <v>45000000</v>
      </c>
      <c r="D24" s="47">
        <f t="shared" si="1"/>
        <v>31995016.300000001</v>
      </c>
      <c r="G24" s="33">
        <v>0</v>
      </c>
      <c r="H24" s="57">
        <v>45000000</v>
      </c>
      <c r="I24" s="57">
        <v>32035616.300000001</v>
      </c>
      <c r="J24" s="57">
        <v>31995016.300000001</v>
      </c>
      <c r="K24" s="57">
        <v>31031260.289999999</v>
      </c>
      <c r="L24" s="57">
        <v>29984656.32</v>
      </c>
      <c r="M24" s="39">
        <f t="shared" si="2"/>
        <v>13004983.699999999</v>
      </c>
      <c r="O24" s="35">
        <f t="shared" si="3"/>
        <v>0</v>
      </c>
      <c r="P24" s="40">
        <f t="shared" si="4"/>
        <v>0</v>
      </c>
    </row>
    <row r="25" spans="1:17" s="21" customFormat="1" ht="33.75" customHeight="1">
      <c r="A25" s="36">
        <v>1</v>
      </c>
      <c r="B25" s="26" t="s">
        <v>55</v>
      </c>
      <c r="C25" s="50">
        <f t="shared" si="0"/>
        <v>170600000</v>
      </c>
      <c r="D25" s="50">
        <f t="shared" si="1"/>
        <v>116135423.91</v>
      </c>
      <c r="E25" s="41"/>
      <c r="F25" s="41"/>
      <c r="G25" s="32">
        <f>SUM(G17:G24)</f>
        <v>159361838.31</v>
      </c>
      <c r="H25" s="32">
        <f t="shared" ref="H25:M25" si="6">SUM(H17:H24)</f>
        <v>170600000</v>
      </c>
      <c r="I25" s="32">
        <f t="shared" si="6"/>
        <v>116176023.91</v>
      </c>
      <c r="J25" s="32">
        <f t="shared" si="6"/>
        <v>116135423.91</v>
      </c>
      <c r="K25" s="32">
        <f t="shared" si="6"/>
        <v>110529235.69999999</v>
      </c>
      <c r="L25" s="32">
        <f t="shared" si="6"/>
        <v>105722750.38</v>
      </c>
      <c r="M25" s="32">
        <f t="shared" si="6"/>
        <v>54464576.090000004</v>
      </c>
      <c r="N25" s="41"/>
      <c r="O25" s="35">
        <f t="shared" si="3"/>
        <v>0</v>
      </c>
      <c r="P25" s="40">
        <f t="shared" si="4"/>
        <v>0</v>
      </c>
    </row>
    <row r="26" spans="1:17" ht="13.5">
      <c r="A26" s="36" t="s">
        <v>68</v>
      </c>
      <c r="B26" s="51" t="s">
        <v>64</v>
      </c>
      <c r="C26" s="47">
        <f t="shared" si="0"/>
        <v>0</v>
      </c>
      <c r="D26" s="47">
        <f t="shared" si="1"/>
        <v>0</v>
      </c>
      <c r="G26" s="33">
        <v>0</v>
      </c>
      <c r="H26" s="57">
        <v>0</v>
      </c>
      <c r="I26" s="57">
        <v>0</v>
      </c>
      <c r="J26" s="57">
        <v>0</v>
      </c>
      <c r="K26" s="57">
        <v>0</v>
      </c>
      <c r="L26" s="57">
        <v>0</v>
      </c>
      <c r="M26" s="39">
        <f t="shared" si="2"/>
        <v>0</v>
      </c>
      <c r="O26" s="35">
        <f t="shared" si="3"/>
        <v>0</v>
      </c>
      <c r="P26" s="40">
        <f t="shared" si="4"/>
        <v>0</v>
      </c>
    </row>
    <row r="27" spans="1:17" ht="13.5">
      <c r="A27" s="36" t="s">
        <v>68</v>
      </c>
      <c r="B27" s="51" t="s">
        <v>66</v>
      </c>
      <c r="C27" s="47">
        <f t="shared" si="0"/>
        <v>0</v>
      </c>
      <c r="D27" s="47">
        <f t="shared" si="1"/>
        <v>0</v>
      </c>
      <c r="G27" s="33">
        <v>936478</v>
      </c>
      <c r="H27" s="57">
        <v>0</v>
      </c>
      <c r="I27" s="57">
        <v>0</v>
      </c>
      <c r="J27" s="57">
        <v>0</v>
      </c>
      <c r="K27" s="57">
        <v>0</v>
      </c>
      <c r="L27" s="57">
        <v>0</v>
      </c>
      <c r="M27" s="39">
        <f t="shared" si="2"/>
        <v>0</v>
      </c>
      <c r="O27" s="35">
        <f t="shared" si="3"/>
        <v>0</v>
      </c>
      <c r="P27" s="40">
        <f t="shared" si="4"/>
        <v>0</v>
      </c>
    </row>
    <row r="28" spans="1:17" ht="13.5">
      <c r="A28" s="36" t="s">
        <v>68</v>
      </c>
      <c r="B28" s="51" t="s">
        <v>65</v>
      </c>
      <c r="C28" s="47">
        <f t="shared" si="0"/>
        <v>40576745.280000001</v>
      </c>
      <c r="D28" s="47">
        <f t="shared" si="1"/>
        <v>22762031.789999999</v>
      </c>
      <c r="G28" s="33">
        <v>30576745.280000001</v>
      </c>
      <c r="H28" s="57">
        <v>40576745.280000001</v>
      </c>
      <c r="I28" s="57">
        <v>22762031.789999999</v>
      </c>
      <c r="J28" s="57">
        <v>22762031.789999999</v>
      </c>
      <c r="K28" s="57">
        <v>22346785.43</v>
      </c>
      <c r="L28" s="57">
        <v>21707605.449999999</v>
      </c>
      <c r="M28" s="39">
        <f t="shared" si="2"/>
        <v>17814713.490000002</v>
      </c>
      <c r="O28" s="35">
        <f>+C28-H28</f>
        <v>0</v>
      </c>
      <c r="P28" s="40">
        <f>+D28-J28</f>
        <v>0</v>
      </c>
    </row>
    <row r="29" spans="1:17" ht="25.5">
      <c r="A29" s="36">
        <v>1</v>
      </c>
      <c r="B29" s="26" t="s">
        <v>56</v>
      </c>
      <c r="C29" s="47">
        <f t="shared" si="0"/>
        <v>40576745.280000001</v>
      </c>
      <c r="D29" s="47">
        <f t="shared" si="1"/>
        <v>22762031.789999999</v>
      </c>
      <c r="E29" s="41"/>
      <c r="F29" s="41"/>
      <c r="G29" s="32">
        <f>SUM(G26:G28)</f>
        <v>31513223.280000001</v>
      </c>
      <c r="H29" s="32">
        <f t="shared" ref="H29:M29" si="7">SUM(H26:H28)</f>
        <v>40576745.280000001</v>
      </c>
      <c r="I29" s="32">
        <f t="shared" si="7"/>
        <v>22762031.789999999</v>
      </c>
      <c r="J29" s="32">
        <f t="shared" si="7"/>
        <v>22762031.789999999</v>
      </c>
      <c r="K29" s="32">
        <f t="shared" si="7"/>
        <v>22346785.43</v>
      </c>
      <c r="L29" s="32">
        <f t="shared" si="7"/>
        <v>21707605.449999999</v>
      </c>
      <c r="M29" s="32">
        <f t="shared" si="7"/>
        <v>17814713.490000002</v>
      </c>
      <c r="N29" s="41"/>
      <c r="O29" s="35">
        <f t="shared" si="3"/>
        <v>0</v>
      </c>
      <c r="P29" s="40">
        <f t="shared" si="4"/>
        <v>0</v>
      </c>
      <c r="Q29" s="21"/>
    </row>
    <row r="30" spans="1:17" ht="38.25">
      <c r="A30" s="36">
        <v>1</v>
      </c>
      <c r="B30" s="26" t="s">
        <v>58</v>
      </c>
      <c r="C30" s="50">
        <f t="shared" si="0"/>
        <v>0</v>
      </c>
      <c r="D30" s="50">
        <f t="shared" si="1"/>
        <v>0</v>
      </c>
      <c r="E30" s="41"/>
      <c r="F30" s="41"/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41"/>
      <c r="O30" s="35">
        <f t="shared" si="3"/>
        <v>0</v>
      </c>
      <c r="P30" s="40">
        <f t="shared" si="4"/>
        <v>0</v>
      </c>
      <c r="Q30" s="21"/>
    </row>
    <row r="31" spans="1:17">
      <c r="A31" s="36" t="s">
        <v>68</v>
      </c>
      <c r="B31" s="20" t="s">
        <v>140</v>
      </c>
      <c r="C31" s="47">
        <f t="shared" si="0"/>
        <v>0</v>
      </c>
      <c r="D31" s="47">
        <f t="shared" si="1"/>
        <v>0</v>
      </c>
      <c r="G31" s="42">
        <v>31570000</v>
      </c>
      <c r="H31" s="38">
        <v>0</v>
      </c>
      <c r="I31" s="42">
        <v>0</v>
      </c>
      <c r="J31" s="38">
        <v>0</v>
      </c>
      <c r="K31" s="42">
        <v>0</v>
      </c>
      <c r="L31" s="42">
        <v>0</v>
      </c>
      <c r="M31" s="39">
        <f>+H31-J31</f>
        <v>0</v>
      </c>
      <c r="O31" s="35">
        <f t="shared" si="3"/>
        <v>0</v>
      </c>
      <c r="P31" s="40">
        <f t="shared" si="4"/>
        <v>0</v>
      </c>
    </row>
    <row r="32" spans="1:17" ht="25.5">
      <c r="A32" s="36">
        <v>1</v>
      </c>
      <c r="B32" s="26" t="s">
        <v>59</v>
      </c>
      <c r="C32" s="50">
        <f t="shared" si="0"/>
        <v>0</v>
      </c>
      <c r="D32" s="50">
        <f t="shared" si="1"/>
        <v>0</v>
      </c>
      <c r="E32" s="41"/>
      <c r="F32" s="41"/>
      <c r="G32" s="32">
        <f>SUM(G30:G31)</f>
        <v>31570000</v>
      </c>
      <c r="H32" s="32">
        <f t="shared" ref="H32:M32" si="8">SUM(H30:H31)</f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41"/>
      <c r="O32" s="35">
        <f t="shared" si="3"/>
        <v>0</v>
      </c>
      <c r="P32" s="40">
        <f t="shared" si="4"/>
        <v>0</v>
      </c>
      <c r="Q32" s="21"/>
    </row>
    <row r="33" spans="1:17" ht="25.5">
      <c r="A33" s="36">
        <v>1</v>
      </c>
      <c r="B33" s="26" t="s">
        <v>60</v>
      </c>
      <c r="C33" s="50">
        <f t="shared" si="0"/>
        <v>0</v>
      </c>
      <c r="D33" s="50">
        <f t="shared" si="1"/>
        <v>0</v>
      </c>
      <c r="E33" s="41"/>
      <c r="F33" s="41"/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41"/>
      <c r="O33" s="35">
        <f t="shared" si="3"/>
        <v>0</v>
      </c>
      <c r="P33" s="40">
        <f t="shared" si="4"/>
        <v>0</v>
      </c>
      <c r="Q33" s="21"/>
    </row>
    <row r="34" spans="1:17" ht="38.25">
      <c r="A34" s="36">
        <v>1</v>
      </c>
      <c r="B34" s="26" t="s">
        <v>61</v>
      </c>
      <c r="C34" s="50">
        <f t="shared" si="0"/>
        <v>0</v>
      </c>
      <c r="D34" s="50">
        <f t="shared" si="1"/>
        <v>0</v>
      </c>
      <c r="E34" s="41"/>
      <c r="F34" s="41"/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41"/>
      <c r="O34" s="35">
        <f t="shared" si="3"/>
        <v>0</v>
      </c>
      <c r="P34" s="40">
        <f t="shared" si="4"/>
        <v>0</v>
      </c>
      <c r="Q34" s="21"/>
    </row>
    <row r="35" spans="1:17" ht="25.5">
      <c r="A35" s="36">
        <v>1</v>
      </c>
      <c r="B35" s="26" t="s">
        <v>62</v>
      </c>
      <c r="C35" s="50">
        <f t="shared" si="0"/>
        <v>0</v>
      </c>
      <c r="D35" s="50">
        <f t="shared" si="1"/>
        <v>0</v>
      </c>
      <c r="E35" s="41"/>
      <c r="F35" s="41"/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41"/>
      <c r="O35" s="35">
        <f t="shared" si="3"/>
        <v>0</v>
      </c>
      <c r="P35" s="40">
        <f t="shared" si="4"/>
        <v>0</v>
      </c>
      <c r="Q35" s="21"/>
    </row>
    <row r="36" spans="1:17">
      <c r="A36" s="36" t="s">
        <v>68</v>
      </c>
      <c r="B36" s="20" t="s">
        <v>42</v>
      </c>
      <c r="C36" s="47">
        <f t="shared" si="0"/>
        <v>9122450.3300000001</v>
      </c>
      <c r="D36" s="47">
        <f t="shared" si="1"/>
        <v>4663775.6099999994</v>
      </c>
      <c r="G36" s="33">
        <f>5691695.8+3430754.53</f>
        <v>9122450.3300000001</v>
      </c>
      <c r="H36" s="58">
        <f>5691695.8+3430754.53</f>
        <v>9122450.3300000001</v>
      </c>
      <c r="I36" s="58">
        <f>3087099.38+1576676.23</f>
        <v>4663775.6099999994</v>
      </c>
      <c r="J36" s="58">
        <f>3087099.38+1576676.23</f>
        <v>4663775.6099999994</v>
      </c>
      <c r="K36" s="58">
        <f>3087099.38+1576676.23</f>
        <v>4663775.6099999994</v>
      </c>
      <c r="L36" s="58">
        <f>3087099.38+1576676.23</f>
        <v>4663775.6099999994</v>
      </c>
      <c r="M36" s="39">
        <f>+H36-J36</f>
        <v>4458674.7200000007</v>
      </c>
      <c r="O36" s="35">
        <f t="shared" si="3"/>
        <v>0</v>
      </c>
      <c r="P36" s="40">
        <f t="shared" si="4"/>
        <v>0</v>
      </c>
    </row>
    <row r="37" spans="1:17">
      <c r="A37" s="36" t="s">
        <v>68</v>
      </c>
      <c r="B37" s="20" t="s">
        <v>43</v>
      </c>
      <c r="C37" s="47">
        <f t="shared" si="0"/>
        <v>155863760.38</v>
      </c>
      <c r="D37" s="47">
        <f t="shared" si="1"/>
        <v>83957644.859999985</v>
      </c>
      <c r="G37" s="33">
        <f>136483151.41+19380608.97</f>
        <v>155863760.38</v>
      </c>
      <c r="H37" s="58">
        <f>136483151.41+19380608.97</f>
        <v>155863760.38</v>
      </c>
      <c r="I37" s="58">
        <f>75402648.07+8554996.79</f>
        <v>83957644.859999985</v>
      </c>
      <c r="J37" s="58">
        <f>75402648.07+8554996.79</f>
        <v>83957644.859999985</v>
      </c>
      <c r="K37" s="58">
        <f>75402648.07+8554996.79</f>
        <v>83957644.859999985</v>
      </c>
      <c r="L37" s="58">
        <f>75402648.07+8554996.79</f>
        <v>83957644.859999985</v>
      </c>
      <c r="M37" s="39">
        <f>+H37-J37</f>
        <v>71906115.520000011</v>
      </c>
      <c r="O37" s="35">
        <f t="shared" si="3"/>
        <v>0</v>
      </c>
      <c r="P37" s="40">
        <f t="shared" si="4"/>
        <v>0</v>
      </c>
    </row>
    <row r="38" spans="1:17" ht="25.5">
      <c r="A38" s="36">
        <v>1</v>
      </c>
      <c r="B38" s="26" t="s">
        <v>63</v>
      </c>
      <c r="C38" s="50">
        <f t="shared" si="0"/>
        <v>164986210.71000001</v>
      </c>
      <c r="D38" s="50">
        <f t="shared" si="1"/>
        <v>88621420.469999984</v>
      </c>
      <c r="E38" s="41"/>
      <c r="F38" s="41"/>
      <c r="G38" s="28">
        <f t="shared" ref="G38:M38" si="9">SUM(G34:G37)</f>
        <v>164986210.71000001</v>
      </c>
      <c r="H38" s="28">
        <f t="shared" si="9"/>
        <v>164986210.71000001</v>
      </c>
      <c r="I38" s="28">
        <f t="shared" si="9"/>
        <v>88621420.469999984</v>
      </c>
      <c r="J38" s="28">
        <f t="shared" si="9"/>
        <v>88621420.469999984</v>
      </c>
      <c r="K38" s="28">
        <f t="shared" si="9"/>
        <v>88621420.469999984</v>
      </c>
      <c r="L38" s="28">
        <f t="shared" si="9"/>
        <v>88621420.469999984</v>
      </c>
      <c r="M38" s="28">
        <f t="shared" si="9"/>
        <v>76364790.24000001</v>
      </c>
      <c r="N38" s="41"/>
      <c r="O38" s="35">
        <f t="shared" si="3"/>
        <v>0</v>
      </c>
      <c r="P38" s="40">
        <f t="shared" si="4"/>
        <v>0</v>
      </c>
      <c r="Q38" s="21"/>
    </row>
    <row r="39" spans="1:17">
      <c r="A39" s="36" t="s">
        <v>68</v>
      </c>
      <c r="B39" s="27"/>
      <c r="C39" s="47">
        <f t="shared" si="0"/>
        <v>0</v>
      </c>
      <c r="D39" s="47">
        <f t="shared" si="1"/>
        <v>0</v>
      </c>
      <c r="E39" s="41"/>
      <c r="F39" s="41"/>
      <c r="G39" s="32"/>
      <c r="H39" s="32"/>
      <c r="I39" s="32"/>
      <c r="J39" s="32"/>
      <c r="K39" s="32"/>
      <c r="L39" s="32"/>
      <c r="M39" s="32"/>
      <c r="N39" s="41"/>
      <c r="O39" s="35">
        <f t="shared" si="3"/>
        <v>0</v>
      </c>
      <c r="P39" s="40">
        <f t="shared" si="4"/>
        <v>0</v>
      </c>
      <c r="Q39" s="21"/>
    </row>
    <row r="40" spans="1:17">
      <c r="A40" s="36" t="s">
        <v>68</v>
      </c>
      <c r="B40" s="27"/>
      <c r="C40" s="47">
        <f t="shared" si="0"/>
        <v>0</v>
      </c>
      <c r="D40" s="47">
        <f t="shared" si="1"/>
        <v>0</v>
      </c>
      <c r="E40" s="41"/>
      <c r="F40" s="41"/>
      <c r="G40" s="32"/>
      <c r="H40" s="32"/>
      <c r="I40" s="32"/>
      <c r="J40" s="32"/>
      <c r="K40" s="32"/>
      <c r="L40" s="32"/>
      <c r="M40" s="32"/>
      <c r="N40" s="41"/>
      <c r="O40" s="35">
        <f t="shared" si="3"/>
        <v>0</v>
      </c>
      <c r="P40" s="40">
        <f t="shared" si="4"/>
        <v>0</v>
      </c>
      <c r="Q40" s="21"/>
    </row>
    <row r="41" spans="1:17">
      <c r="A41" s="36">
        <v>2</v>
      </c>
      <c r="B41" s="29" t="s">
        <v>5</v>
      </c>
      <c r="C41" s="34">
        <f>+C16+C25+C29+C30+C32+C33+C34+C35+C38</f>
        <v>1054157408</v>
      </c>
      <c r="D41" s="34">
        <f>+D16+D25+D29+D30+D32+D33+D34+D35+D38</f>
        <v>539100801.93999994</v>
      </c>
      <c r="G41" s="34">
        <f t="shared" ref="G41:M41" si="10">+G16+G25+G29+G30+G32+G33+G34+G35+G38</f>
        <v>964349685</v>
      </c>
      <c r="H41" s="34">
        <f t="shared" si="10"/>
        <v>1054157408</v>
      </c>
      <c r="I41" s="34">
        <f t="shared" si="10"/>
        <v>539141401.93999994</v>
      </c>
      <c r="J41" s="34">
        <f t="shared" si="10"/>
        <v>539100801.93999994</v>
      </c>
      <c r="K41" s="34">
        <f t="shared" si="10"/>
        <v>533079367.36999995</v>
      </c>
      <c r="L41" s="34">
        <f t="shared" si="10"/>
        <v>527633702.06999993</v>
      </c>
      <c r="M41" s="34">
        <f t="shared" si="10"/>
        <v>515056606.06000006</v>
      </c>
      <c r="O41" s="35">
        <f t="shared" si="3"/>
        <v>0</v>
      </c>
      <c r="P41" s="40">
        <f t="shared" si="4"/>
        <v>0</v>
      </c>
    </row>
    <row r="42" spans="1:17">
      <c r="B42" s="69" t="s">
        <v>40</v>
      </c>
      <c r="C42" s="69"/>
      <c r="D42" s="69"/>
    </row>
    <row r="44" spans="1:17" s="21" customFormat="1" ht="38.25" customHeight="1">
      <c r="A44" s="36"/>
      <c r="B44" s="30"/>
      <c r="C44" s="35"/>
      <c r="D44" s="23"/>
      <c r="E44" s="30"/>
      <c r="F44" s="30"/>
      <c r="G44" s="35"/>
      <c r="H44" s="31"/>
      <c r="I44" s="35"/>
      <c r="J44" s="31"/>
      <c r="K44" s="35"/>
      <c r="L44" s="35"/>
      <c r="M44" s="30"/>
      <c r="N44" s="30"/>
      <c r="O44" s="30"/>
      <c r="P44" s="37"/>
      <c r="Q44"/>
    </row>
    <row r="45" spans="1:17" s="21" customFormat="1">
      <c r="A45" s="36"/>
      <c r="B45" s="30"/>
      <c r="C45" s="35"/>
      <c r="D45" s="23"/>
      <c r="E45" s="30"/>
      <c r="F45" s="30"/>
      <c r="G45" s="35"/>
      <c r="H45" s="31"/>
      <c r="I45" s="35"/>
      <c r="J45" s="31"/>
      <c r="K45" s="35"/>
      <c r="L45" s="35"/>
      <c r="M45" s="30"/>
      <c r="N45" s="30"/>
      <c r="O45" s="30"/>
      <c r="P45" s="37"/>
      <c r="Q45"/>
    </row>
    <row r="48" spans="1:17" s="21" customFormat="1">
      <c r="A48" s="36"/>
      <c r="B48" s="30"/>
      <c r="C48" s="35"/>
      <c r="D48" s="23"/>
      <c r="E48" s="30"/>
      <c r="F48" s="30"/>
      <c r="G48" s="35"/>
      <c r="H48" s="31"/>
      <c r="I48" s="35"/>
      <c r="J48" s="31"/>
      <c r="K48" s="35"/>
      <c r="L48" s="35"/>
      <c r="M48" s="30"/>
      <c r="N48" s="30"/>
      <c r="O48" s="30"/>
      <c r="P48" s="37"/>
      <c r="Q48"/>
    </row>
    <row r="50" spans="1:17" s="21" customFormat="1">
      <c r="A50" s="36"/>
      <c r="B50" s="30"/>
      <c r="C50" s="35"/>
      <c r="D50" s="23"/>
      <c r="E50" s="30"/>
      <c r="F50" s="30"/>
      <c r="G50" s="35"/>
      <c r="H50" s="31"/>
      <c r="I50" s="35"/>
      <c r="J50" s="31"/>
      <c r="K50" s="35"/>
      <c r="L50" s="35"/>
      <c r="M50" s="30"/>
      <c r="N50" s="30"/>
      <c r="O50" s="30"/>
      <c r="P50" s="37"/>
      <c r="Q50"/>
    </row>
    <row r="51" spans="1:17" s="21" customFormat="1">
      <c r="A51" s="36"/>
      <c r="B51" s="30"/>
      <c r="C51" s="35"/>
      <c r="D51" s="23"/>
      <c r="E51" s="30"/>
      <c r="F51" s="30"/>
      <c r="G51" s="35"/>
      <c r="H51" s="31"/>
      <c r="I51" s="35"/>
      <c r="J51" s="31"/>
      <c r="K51" s="35"/>
      <c r="L51" s="35"/>
      <c r="M51" s="30"/>
      <c r="N51" s="30"/>
      <c r="O51" s="30"/>
      <c r="P51" s="37"/>
      <c r="Q51"/>
    </row>
    <row r="52" spans="1:17" s="21" customFormat="1">
      <c r="A52" s="36"/>
      <c r="B52" s="30"/>
      <c r="C52" s="35"/>
      <c r="D52" s="23"/>
      <c r="E52" s="30"/>
      <c r="F52" s="30"/>
      <c r="G52" s="35"/>
      <c r="H52" s="31"/>
      <c r="I52" s="35"/>
      <c r="J52" s="31"/>
      <c r="K52" s="35"/>
      <c r="L52" s="35"/>
      <c r="M52" s="30"/>
      <c r="N52" s="30"/>
      <c r="O52" s="30"/>
      <c r="P52" s="37"/>
      <c r="Q52"/>
    </row>
    <row r="55" spans="1:17" s="21" customFormat="1" ht="24.75" customHeight="1">
      <c r="A55" s="36"/>
      <c r="B55" s="30"/>
      <c r="C55" s="35"/>
      <c r="D55" s="23"/>
      <c r="E55" s="30"/>
      <c r="F55" s="30"/>
      <c r="G55" s="35"/>
      <c r="H55" s="31"/>
      <c r="I55" s="35"/>
      <c r="J55" s="31"/>
      <c r="K55" s="35"/>
      <c r="L55" s="35"/>
      <c r="M55" s="30"/>
      <c r="N55" s="30"/>
      <c r="O55" s="30"/>
      <c r="P55" s="37"/>
      <c r="Q55"/>
    </row>
    <row r="56" spans="1:17" s="21" customFormat="1">
      <c r="A56" s="36"/>
      <c r="B56" s="30"/>
      <c r="C56" s="35"/>
      <c r="D56" s="23"/>
      <c r="E56" s="30"/>
      <c r="F56" s="30"/>
      <c r="G56" s="35"/>
      <c r="H56" s="31"/>
      <c r="I56" s="35"/>
      <c r="J56" s="31"/>
      <c r="K56" s="35"/>
      <c r="L56" s="35"/>
      <c r="M56" s="30"/>
      <c r="N56" s="30"/>
      <c r="O56" s="30"/>
      <c r="P56" s="37"/>
      <c r="Q56"/>
    </row>
    <row r="57" spans="1:17" s="21" customFormat="1">
      <c r="A57" s="36"/>
      <c r="B57" s="30"/>
      <c r="C57" s="35"/>
      <c r="D57" s="23"/>
      <c r="E57" s="30"/>
      <c r="F57" s="30"/>
      <c r="G57" s="35"/>
      <c r="H57" s="31"/>
      <c r="I57" s="35"/>
      <c r="J57" s="31"/>
      <c r="K57" s="35"/>
      <c r="L57" s="35"/>
      <c r="M57" s="30"/>
      <c r="N57" s="30"/>
      <c r="O57" s="30"/>
      <c r="P57" s="37"/>
      <c r="Q57"/>
    </row>
    <row r="58" spans="1:17" ht="23.25" customHeight="1"/>
    <row r="59" spans="1:17" ht="32.25" customHeight="1"/>
  </sheetData>
  <autoFilter ref="A6:H59"/>
  <mergeCells count="1">
    <mergeCell ref="B42:D42"/>
  </mergeCells>
  <pageMargins left="0.70866141732283472" right="0.70866141732283472" top="0.74803149606299213" bottom="0.74803149606299213" header="0.31496062992125984" footer="0.31496062992125984"/>
  <pageSetup scale="8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Q59"/>
  <sheetViews>
    <sheetView workbookViewId="0">
      <pane ySplit="6" topLeftCell="A7" activePane="bottomLeft" state="frozen"/>
      <selection pane="bottomLeft" activeCell="E16" sqref="E16"/>
    </sheetView>
  </sheetViews>
  <sheetFormatPr baseColWidth="10" defaultRowHeight="12.75"/>
  <cols>
    <col min="1" max="1" width="2.85546875" style="36" customWidth="1"/>
    <col min="2" max="2" width="64.140625" style="30" customWidth="1"/>
    <col min="3" max="3" width="16.5703125" style="35" customWidth="1"/>
    <col min="4" max="4" width="15.7109375" style="23" customWidth="1"/>
    <col min="5" max="5" width="4" style="30" customWidth="1"/>
    <col min="6" max="6" width="2.42578125" style="30" customWidth="1"/>
    <col min="7" max="7" width="16.140625" style="35" customWidth="1"/>
    <col min="8" max="8" width="16" style="31" customWidth="1"/>
    <col min="9" max="9" width="14.7109375" style="35" customWidth="1"/>
    <col min="10" max="10" width="14.7109375" style="31" customWidth="1"/>
    <col min="11" max="12" width="14.42578125" style="35" customWidth="1"/>
    <col min="13" max="13" width="15.7109375" style="30" customWidth="1"/>
    <col min="14" max="14" width="2.5703125" style="30" customWidth="1"/>
    <col min="15" max="15" width="11.42578125" style="30"/>
    <col min="16" max="16" width="11.42578125" style="37"/>
  </cols>
  <sheetData>
    <row r="1" spans="1:16">
      <c r="B1" s="22" t="s">
        <v>0</v>
      </c>
      <c r="C1" s="31"/>
    </row>
    <row r="2" spans="1:16">
      <c r="B2" s="22" t="s">
        <v>1</v>
      </c>
      <c r="C2" s="31"/>
    </row>
    <row r="3" spans="1:16">
      <c r="B3" s="22" t="s">
        <v>83</v>
      </c>
      <c r="C3" s="31"/>
    </row>
    <row r="4" spans="1:16">
      <c r="B4" s="22"/>
      <c r="C4" s="31"/>
    </row>
    <row r="5" spans="1:16">
      <c r="B5" s="24" t="s">
        <v>2</v>
      </c>
      <c r="C5" s="48" t="s">
        <v>41</v>
      </c>
      <c r="D5" s="48" t="s">
        <v>4</v>
      </c>
      <c r="G5" s="48" t="s">
        <v>70</v>
      </c>
      <c r="H5" s="48" t="s">
        <v>71</v>
      </c>
      <c r="I5" s="48" t="s">
        <v>75</v>
      </c>
      <c r="J5" s="48" t="s">
        <v>72</v>
      </c>
      <c r="K5" s="48" t="s">
        <v>76</v>
      </c>
      <c r="L5" s="48" t="s">
        <v>73</v>
      </c>
      <c r="M5" s="48" t="s">
        <v>74</v>
      </c>
    </row>
    <row r="6" spans="1:16">
      <c r="B6" s="25" t="s">
        <v>3</v>
      </c>
      <c r="C6" s="49" t="s">
        <v>69</v>
      </c>
      <c r="D6" s="49" t="s">
        <v>72</v>
      </c>
      <c r="G6" s="49"/>
      <c r="H6" s="49"/>
      <c r="I6" s="49"/>
      <c r="J6" s="49"/>
      <c r="K6" s="49"/>
      <c r="L6" s="49"/>
      <c r="M6" s="49"/>
    </row>
    <row r="7" spans="1:16">
      <c r="A7" s="36" t="s">
        <v>68</v>
      </c>
      <c r="B7" s="20" t="s">
        <v>44</v>
      </c>
      <c r="C7" s="47">
        <f>+H7</f>
        <v>83267436.730000004</v>
      </c>
      <c r="D7" s="47">
        <f>+J7</f>
        <v>77189866.799999997</v>
      </c>
      <c r="G7" s="39">
        <v>69267436.730000004</v>
      </c>
      <c r="H7" s="47">
        <v>83267436.730000004</v>
      </c>
      <c r="I7" s="39">
        <v>77189866.799999997</v>
      </c>
      <c r="J7" s="47">
        <v>77189866.799999997</v>
      </c>
      <c r="K7" s="39">
        <v>77189866.799999997</v>
      </c>
      <c r="L7" s="39">
        <v>77189866.799999997</v>
      </c>
      <c r="M7" s="39">
        <f>+H7-J7</f>
        <v>6077569.9300000072</v>
      </c>
      <c r="O7" s="35">
        <f>+C7-H7</f>
        <v>0</v>
      </c>
      <c r="P7" s="40">
        <f>+D7-J7</f>
        <v>0</v>
      </c>
    </row>
    <row r="8" spans="1:16">
      <c r="A8" s="36" t="s">
        <v>68</v>
      </c>
      <c r="B8" s="20" t="s">
        <v>45</v>
      </c>
      <c r="C8" s="47">
        <f t="shared" ref="C8:C40" si="0">+H8</f>
        <v>0</v>
      </c>
      <c r="D8" s="47">
        <f t="shared" ref="D8:D40" si="1">+J8</f>
        <v>0</v>
      </c>
      <c r="G8" s="33">
        <f>600000+600000</f>
        <v>1200000</v>
      </c>
      <c r="H8" s="43">
        <v>0</v>
      </c>
      <c r="I8" s="33">
        <v>0</v>
      </c>
      <c r="J8" s="43">
        <v>0</v>
      </c>
      <c r="K8" s="33">
        <v>0</v>
      </c>
      <c r="L8" s="33">
        <v>0</v>
      </c>
      <c r="M8" s="39">
        <f t="shared" ref="M8:M15" si="2">+H8-J8</f>
        <v>0</v>
      </c>
      <c r="O8" s="35">
        <f t="shared" ref="O8:O41" si="3">+C8-H8</f>
        <v>0</v>
      </c>
      <c r="P8" s="40">
        <f t="shared" ref="P8:P41" si="4">+D8-J8</f>
        <v>0</v>
      </c>
    </row>
    <row r="9" spans="1:16">
      <c r="A9" s="36" t="s">
        <v>68</v>
      </c>
      <c r="B9" s="20" t="s">
        <v>46</v>
      </c>
      <c r="C9" s="47">
        <f t="shared" si="0"/>
        <v>12312134.539999999</v>
      </c>
      <c r="D9" s="47">
        <f t="shared" si="1"/>
        <v>12312134.539999999</v>
      </c>
      <c r="G9" s="33">
        <v>5799030.3700000001</v>
      </c>
      <c r="H9" s="43">
        <v>12312134.539999999</v>
      </c>
      <c r="I9" s="33">
        <v>12312134.539999999</v>
      </c>
      <c r="J9" s="43">
        <v>12312134.539999999</v>
      </c>
      <c r="K9" s="33">
        <v>12312134.539999999</v>
      </c>
      <c r="L9" s="33">
        <v>12312134.539999999</v>
      </c>
      <c r="M9" s="39">
        <f t="shared" si="2"/>
        <v>0</v>
      </c>
      <c r="O9" s="35">
        <f t="shared" si="3"/>
        <v>0</v>
      </c>
      <c r="P9" s="40">
        <f t="shared" si="4"/>
        <v>0</v>
      </c>
    </row>
    <row r="10" spans="1:16">
      <c r="A10" s="36" t="s">
        <v>68</v>
      </c>
      <c r="B10" s="20" t="s">
        <v>47</v>
      </c>
      <c r="C10" s="47">
        <f t="shared" si="0"/>
        <v>64000439.100000001</v>
      </c>
      <c r="D10" s="47">
        <f t="shared" si="1"/>
        <v>0</v>
      </c>
      <c r="G10" s="33">
        <v>64000439.100000001</v>
      </c>
      <c r="H10" s="43">
        <v>64000439.100000001</v>
      </c>
      <c r="I10" s="33">
        <v>0</v>
      </c>
      <c r="J10" s="43">
        <v>0</v>
      </c>
      <c r="K10" s="33">
        <v>0</v>
      </c>
      <c r="L10" s="33">
        <v>0</v>
      </c>
      <c r="M10" s="39">
        <f t="shared" si="2"/>
        <v>64000439.100000001</v>
      </c>
      <c r="O10" s="35">
        <f t="shared" si="3"/>
        <v>0</v>
      </c>
      <c r="P10" s="40">
        <f t="shared" si="4"/>
        <v>0</v>
      </c>
    </row>
    <row r="11" spans="1:16">
      <c r="A11" s="36" t="s">
        <v>68</v>
      </c>
      <c r="B11" s="20" t="s">
        <v>48</v>
      </c>
      <c r="C11" s="47">
        <f t="shared" si="0"/>
        <v>1045883.27</v>
      </c>
      <c r="D11" s="47">
        <f t="shared" si="1"/>
        <v>869660.51</v>
      </c>
      <c r="G11" s="33">
        <v>850044.27</v>
      </c>
      <c r="H11" s="43">
        <v>1045883.27</v>
      </c>
      <c r="I11" s="33">
        <v>869660.51</v>
      </c>
      <c r="J11" s="43">
        <v>869660.51</v>
      </c>
      <c r="K11" s="33">
        <v>869660.51</v>
      </c>
      <c r="L11" s="33">
        <v>869660.51</v>
      </c>
      <c r="M11" s="39">
        <f t="shared" si="2"/>
        <v>176222.76</v>
      </c>
      <c r="O11" s="35">
        <f t="shared" si="3"/>
        <v>0</v>
      </c>
      <c r="P11" s="40">
        <f t="shared" si="4"/>
        <v>0</v>
      </c>
    </row>
    <row r="12" spans="1:16">
      <c r="A12" s="36" t="s">
        <v>68</v>
      </c>
      <c r="B12" s="20" t="s">
        <v>49</v>
      </c>
      <c r="C12" s="47">
        <f t="shared" si="0"/>
        <v>40545672.810000002</v>
      </c>
      <c r="D12" s="47">
        <f t="shared" si="1"/>
        <v>29187460.399999999</v>
      </c>
      <c r="G12" s="33">
        <v>34045672.5</v>
      </c>
      <c r="H12" s="43">
        <v>40545672.810000002</v>
      </c>
      <c r="I12" s="33">
        <v>29187460.399999999</v>
      </c>
      <c r="J12" s="43">
        <v>29187460.399999999</v>
      </c>
      <c r="K12" s="33">
        <v>29187460.399999999</v>
      </c>
      <c r="L12" s="33">
        <v>29187460.399999999</v>
      </c>
      <c r="M12" s="39">
        <f t="shared" si="2"/>
        <v>11358212.410000004</v>
      </c>
      <c r="O12" s="35">
        <f t="shared" si="3"/>
        <v>0</v>
      </c>
      <c r="P12" s="40">
        <f t="shared" si="4"/>
        <v>0</v>
      </c>
    </row>
    <row r="13" spans="1:16">
      <c r="A13" s="36" t="s">
        <v>68</v>
      </c>
      <c r="B13" s="20" t="s">
        <v>50</v>
      </c>
      <c r="C13" s="47">
        <f t="shared" si="0"/>
        <v>186147788.66999999</v>
      </c>
      <c r="D13" s="47">
        <f t="shared" si="1"/>
        <v>145941513.41999999</v>
      </c>
      <c r="G13" s="33">
        <v>159147788.66999999</v>
      </c>
      <c r="H13" s="43">
        <v>186147788.66999999</v>
      </c>
      <c r="I13" s="33">
        <v>145941513.41999999</v>
      </c>
      <c r="J13" s="43">
        <v>145941513.41999999</v>
      </c>
      <c r="K13" s="33">
        <v>145941513.41999999</v>
      </c>
      <c r="L13" s="33">
        <v>145941513.41999999</v>
      </c>
      <c r="M13" s="39">
        <f t="shared" si="2"/>
        <v>40206275.25</v>
      </c>
      <c r="O13" s="35">
        <f t="shared" si="3"/>
        <v>0</v>
      </c>
      <c r="P13" s="40">
        <f t="shared" si="4"/>
        <v>0</v>
      </c>
    </row>
    <row r="14" spans="1:16">
      <c r="A14" s="36" t="s">
        <v>68</v>
      </c>
      <c r="B14" s="20" t="s">
        <v>51</v>
      </c>
      <c r="C14" s="47">
        <f t="shared" si="0"/>
        <v>11699184.4</v>
      </c>
      <c r="D14" s="47">
        <f t="shared" si="1"/>
        <v>0</v>
      </c>
      <c r="G14" s="33">
        <v>17747288.57</v>
      </c>
      <c r="H14" s="43">
        <v>11699184.4</v>
      </c>
      <c r="I14" s="33">
        <v>0</v>
      </c>
      <c r="J14" s="43">
        <v>0</v>
      </c>
      <c r="K14" s="33">
        <v>0</v>
      </c>
      <c r="L14" s="33">
        <v>0</v>
      </c>
      <c r="M14" s="39">
        <f t="shared" si="2"/>
        <v>11699184.4</v>
      </c>
      <c r="O14" s="35">
        <f t="shared" si="3"/>
        <v>0</v>
      </c>
      <c r="P14" s="40">
        <f t="shared" si="4"/>
        <v>0</v>
      </c>
    </row>
    <row r="15" spans="1:16">
      <c r="A15" s="36" t="s">
        <v>68</v>
      </c>
      <c r="B15" s="20" t="s">
        <v>88</v>
      </c>
      <c r="C15" s="47">
        <f t="shared" si="0"/>
        <v>278975912.49000001</v>
      </c>
      <c r="D15" s="47">
        <f t="shared" si="1"/>
        <v>243206235.13</v>
      </c>
      <c r="G15" s="33">
        <v>224860712.49000001</v>
      </c>
      <c r="H15" s="43">
        <v>278975912.49000001</v>
      </c>
      <c r="I15" s="33">
        <v>243206235.13</v>
      </c>
      <c r="J15" s="43">
        <v>243206235.13</v>
      </c>
      <c r="K15" s="33">
        <v>243206235.13</v>
      </c>
      <c r="L15" s="33">
        <v>243206235.13</v>
      </c>
      <c r="M15" s="39">
        <f t="shared" si="2"/>
        <v>35769677.360000014</v>
      </c>
      <c r="O15" s="35">
        <f t="shared" si="3"/>
        <v>0</v>
      </c>
      <c r="P15" s="40">
        <f t="shared" si="4"/>
        <v>0</v>
      </c>
    </row>
    <row r="16" spans="1:16" s="21" customFormat="1" ht="36.75" customHeight="1">
      <c r="A16" s="36">
        <v>1</v>
      </c>
      <c r="B16" s="26" t="s">
        <v>57</v>
      </c>
      <c r="C16" s="50">
        <f t="shared" si="0"/>
        <v>677994452.00999999</v>
      </c>
      <c r="D16" s="50">
        <f t="shared" si="1"/>
        <v>508706870.79999995</v>
      </c>
      <c r="E16" s="41"/>
      <c r="F16" s="41"/>
      <c r="G16" s="32">
        <f t="shared" ref="G16:M16" si="5">SUM(G7:G15)</f>
        <v>576918412.70000005</v>
      </c>
      <c r="H16" s="32">
        <f t="shared" si="5"/>
        <v>677994452.00999999</v>
      </c>
      <c r="I16" s="32">
        <f t="shared" si="5"/>
        <v>508706870.79999995</v>
      </c>
      <c r="J16" s="32">
        <f t="shared" si="5"/>
        <v>508706870.79999995</v>
      </c>
      <c r="K16" s="32">
        <f t="shared" si="5"/>
        <v>508706870.79999995</v>
      </c>
      <c r="L16" s="32">
        <f t="shared" si="5"/>
        <v>508706870.79999995</v>
      </c>
      <c r="M16" s="32">
        <f t="shared" si="5"/>
        <v>169287581.21000004</v>
      </c>
      <c r="N16" s="41"/>
      <c r="O16" s="35">
        <f t="shared" si="3"/>
        <v>0</v>
      </c>
      <c r="P16" s="40">
        <f t="shared" si="4"/>
        <v>0</v>
      </c>
    </row>
    <row r="17" spans="1:17">
      <c r="A17" s="36" t="s">
        <v>68</v>
      </c>
      <c r="B17" s="20" t="s">
        <v>89</v>
      </c>
      <c r="C17" s="47">
        <f t="shared" si="0"/>
        <v>0</v>
      </c>
      <c r="D17" s="47">
        <f t="shared" si="1"/>
        <v>0</v>
      </c>
      <c r="G17" s="33">
        <v>0</v>
      </c>
      <c r="H17" s="43">
        <v>0</v>
      </c>
      <c r="I17" s="33">
        <v>0</v>
      </c>
      <c r="J17" s="43">
        <v>0</v>
      </c>
      <c r="K17" s="33">
        <v>0</v>
      </c>
      <c r="L17" s="33">
        <v>0</v>
      </c>
      <c r="M17" s="39">
        <v>0</v>
      </c>
      <c r="O17" s="35">
        <f t="shared" si="3"/>
        <v>0</v>
      </c>
      <c r="P17" s="40">
        <f t="shared" si="4"/>
        <v>0</v>
      </c>
    </row>
    <row r="18" spans="1:17" ht="27">
      <c r="A18" s="36" t="s">
        <v>68</v>
      </c>
      <c r="B18" s="51" t="s">
        <v>90</v>
      </c>
      <c r="C18" s="47">
        <f t="shared" si="0"/>
        <v>0</v>
      </c>
      <c r="D18" s="47">
        <f t="shared" si="1"/>
        <v>0</v>
      </c>
      <c r="G18" s="33">
        <v>0</v>
      </c>
      <c r="H18" s="43">
        <v>0</v>
      </c>
      <c r="I18" s="33">
        <v>0</v>
      </c>
      <c r="J18" s="43">
        <v>0</v>
      </c>
      <c r="K18" s="33">
        <v>0</v>
      </c>
      <c r="L18" s="33">
        <v>0</v>
      </c>
      <c r="M18" s="39">
        <v>0</v>
      </c>
      <c r="O18" s="35">
        <f t="shared" si="3"/>
        <v>0</v>
      </c>
      <c r="P18" s="40">
        <f t="shared" si="4"/>
        <v>0</v>
      </c>
    </row>
    <row r="19" spans="1:17" ht="13.5">
      <c r="A19" s="36" t="s">
        <v>68</v>
      </c>
      <c r="B19" s="51" t="s">
        <v>91</v>
      </c>
      <c r="C19" s="47">
        <f t="shared" si="0"/>
        <v>0</v>
      </c>
      <c r="D19" s="47">
        <f t="shared" si="1"/>
        <v>0</v>
      </c>
      <c r="G19" s="33">
        <v>0</v>
      </c>
      <c r="H19" s="43">
        <v>0</v>
      </c>
      <c r="I19" s="33">
        <v>0</v>
      </c>
      <c r="J19" s="43">
        <v>0</v>
      </c>
      <c r="K19" s="33">
        <v>0</v>
      </c>
      <c r="L19" s="33">
        <v>0</v>
      </c>
      <c r="M19" s="39">
        <v>0</v>
      </c>
      <c r="O19" s="35">
        <f t="shared" si="3"/>
        <v>0</v>
      </c>
      <c r="P19" s="40">
        <f t="shared" si="4"/>
        <v>0</v>
      </c>
    </row>
    <row r="20" spans="1:17" ht="13.5">
      <c r="A20" s="36" t="s">
        <v>68</v>
      </c>
      <c r="B20" s="51" t="s">
        <v>92</v>
      </c>
      <c r="C20" s="47">
        <f t="shared" si="0"/>
        <v>0</v>
      </c>
      <c r="D20" s="47">
        <f t="shared" si="1"/>
        <v>0</v>
      </c>
      <c r="G20" s="33">
        <v>0</v>
      </c>
      <c r="H20" s="43">
        <v>0</v>
      </c>
      <c r="I20" s="33">
        <v>0</v>
      </c>
      <c r="J20" s="43">
        <v>0</v>
      </c>
      <c r="K20" s="33">
        <v>0</v>
      </c>
      <c r="L20" s="33">
        <v>0</v>
      </c>
      <c r="M20" s="39">
        <f>+H20-J20</f>
        <v>0</v>
      </c>
      <c r="O20" s="35">
        <f t="shared" si="3"/>
        <v>0</v>
      </c>
      <c r="P20" s="40">
        <f t="shared" si="4"/>
        <v>0</v>
      </c>
    </row>
    <row r="21" spans="1:17">
      <c r="A21" s="36" t="s">
        <v>68</v>
      </c>
      <c r="B21" s="20" t="s">
        <v>52</v>
      </c>
      <c r="C21" s="47">
        <f t="shared" si="0"/>
        <v>122000000</v>
      </c>
      <c r="D21" s="47">
        <f t="shared" si="1"/>
        <v>121967174.90000001</v>
      </c>
      <c r="G21" s="33">
        <v>112000000</v>
      </c>
      <c r="H21" s="43">
        <v>122000000</v>
      </c>
      <c r="I21" s="33">
        <v>121967174.90000001</v>
      </c>
      <c r="J21" s="43">
        <v>121967174.90000001</v>
      </c>
      <c r="K21" s="33">
        <v>121937809.90000001</v>
      </c>
      <c r="L21" s="33">
        <v>121130098.90000001</v>
      </c>
      <c r="M21" s="39">
        <f>+H21-J21</f>
        <v>32825.09999999404</v>
      </c>
      <c r="O21" s="35">
        <f t="shared" si="3"/>
        <v>0</v>
      </c>
      <c r="P21" s="40">
        <f t="shared" si="4"/>
        <v>0</v>
      </c>
    </row>
    <row r="22" spans="1:17">
      <c r="A22" s="36" t="s">
        <v>68</v>
      </c>
      <c r="B22" s="20" t="s">
        <v>53</v>
      </c>
      <c r="C22" s="47">
        <f t="shared" si="0"/>
        <v>3600000</v>
      </c>
      <c r="D22" s="47">
        <f t="shared" si="1"/>
        <v>2342539.84</v>
      </c>
      <c r="G22" s="33">
        <v>3600000</v>
      </c>
      <c r="H22" s="43">
        <v>3600000</v>
      </c>
      <c r="I22" s="33">
        <v>2342539.84</v>
      </c>
      <c r="J22" s="43">
        <v>2342539.84</v>
      </c>
      <c r="K22" s="33">
        <v>2250882.6</v>
      </c>
      <c r="L22" s="33">
        <v>2197691.9500000002</v>
      </c>
      <c r="M22" s="39">
        <f>+H22-J22</f>
        <v>1257460.1600000001</v>
      </c>
      <c r="O22" s="35">
        <f t="shared" si="3"/>
        <v>0</v>
      </c>
      <c r="P22" s="40">
        <f t="shared" si="4"/>
        <v>0</v>
      </c>
    </row>
    <row r="23" spans="1:17" ht="13.5">
      <c r="A23" s="36" t="s">
        <v>68</v>
      </c>
      <c r="B23" s="51" t="s">
        <v>93</v>
      </c>
      <c r="C23" s="47">
        <f t="shared" si="0"/>
        <v>0</v>
      </c>
      <c r="D23" s="47">
        <f t="shared" si="1"/>
        <v>0</v>
      </c>
      <c r="G23" s="33">
        <v>43761838.310000002</v>
      </c>
      <c r="H23" s="43">
        <v>0</v>
      </c>
      <c r="I23" s="33">
        <v>0</v>
      </c>
      <c r="J23" s="43">
        <v>0</v>
      </c>
      <c r="K23" s="33">
        <v>0</v>
      </c>
      <c r="L23" s="33">
        <v>0</v>
      </c>
      <c r="M23" s="39">
        <f>+H23-J23</f>
        <v>0</v>
      </c>
      <c r="O23" s="35">
        <f t="shared" si="3"/>
        <v>0</v>
      </c>
      <c r="P23" s="40">
        <f t="shared" si="4"/>
        <v>0</v>
      </c>
    </row>
    <row r="24" spans="1:17" ht="25.5">
      <c r="A24" s="36" t="s">
        <v>68</v>
      </c>
      <c r="B24" s="20" t="s">
        <v>54</v>
      </c>
      <c r="C24" s="47">
        <f t="shared" si="0"/>
        <v>49000000</v>
      </c>
      <c r="D24" s="47">
        <f t="shared" si="1"/>
        <v>48019288.390000001</v>
      </c>
      <c r="G24" s="33">
        <v>0</v>
      </c>
      <c r="H24" s="43">
        <v>49000000</v>
      </c>
      <c r="I24" s="33">
        <v>48019288.390000001</v>
      </c>
      <c r="J24" s="43">
        <v>48019288.390000001</v>
      </c>
      <c r="K24" s="33">
        <v>46131369.549999997</v>
      </c>
      <c r="L24" s="33">
        <v>45054871</v>
      </c>
      <c r="M24" s="39">
        <f>+H24-J24</f>
        <v>980711.6099999994</v>
      </c>
      <c r="O24" s="35">
        <f t="shared" si="3"/>
        <v>0</v>
      </c>
      <c r="P24" s="40">
        <f t="shared" si="4"/>
        <v>0</v>
      </c>
    </row>
    <row r="25" spans="1:17" s="21" customFormat="1" ht="33.75" customHeight="1">
      <c r="A25" s="36">
        <v>1</v>
      </c>
      <c r="B25" s="26" t="s">
        <v>55</v>
      </c>
      <c r="C25" s="50">
        <f t="shared" si="0"/>
        <v>174600000</v>
      </c>
      <c r="D25" s="50">
        <f t="shared" si="1"/>
        <v>172329003.13</v>
      </c>
      <c r="E25" s="41"/>
      <c r="F25" s="41"/>
      <c r="G25" s="32">
        <f>SUM(G17:G24)</f>
        <v>159361838.31</v>
      </c>
      <c r="H25" s="32">
        <f t="shared" ref="H25:M25" si="6">SUM(H17:H24)</f>
        <v>174600000</v>
      </c>
      <c r="I25" s="32">
        <f t="shared" si="6"/>
        <v>172329003.13</v>
      </c>
      <c r="J25" s="32">
        <f t="shared" si="6"/>
        <v>172329003.13</v>
      </c>
      <c r="K25" s="32">
        <f t="shared" si="6"/>
        <v>170320062.05000001</v>
      </c>
      <c r="L25" s="32">
        <f t="shared" si="6"/>
        <v>168382661.85000002</v>
      </c>
      <c r="M25" s="32">
        <f t="shared" si="6"/>
        <v>2270996.8699999936</v>
      </c>
      <c r="N25" s="41"/>
      <c r="O25" s="35">
        <f t="shared" si="3"/>
        <v>0</v>
      </c>
      <c r="P25" s="40">
        <f t="shared" si="4"/>
        <v>0</v>
      </c>
    </row>
    <row r="26" spans="1:17" ht="13.5">
      <c r="A26" s="36" t="s">
        <v>68</v>
      </c>
      <c r="B26" s="51" t="s">
        <v>64</v>
      </c>
      <c r="C26" s="47">
        <f t="shared" si="0"/>
        <v>0</v>
      </c>
      <c r="D26" s="47">
        <f t="shared" si="1"/>
        <v>0</v>
      </c>
      <c r="G26" s="33">
        <v>0</v>
      </c>
      <c r="H26" s="43">
        <v>0</v>
      </c>
      <c r="I26" s="33">
        <v>0</v>
      </c>
      <c r="J26" s="43">
        <v>0</v>
      </c>
      <c r="K26" s="33">
        <v>0</v>
      </c>
      <c r="L26" s="33">
        <v>0</v>
      </c>
      <c r="M26" s="39">
        <f>+H26-J26</f>
        <v>0</v>
      </c>
      <c r="O26" s="35">
        <f t="shared" si="3"/>
        <v>0</v>
      </c>
      <c r="P26" s="40">
        <f t="shared" si="4"/>
        <v>0</v>
      </c>
    </row>
    <row r="27" spans="1:17" ht="13.5">
      <c r="A27" s="36" t="s">
        <v>68</v>
      </c>
      <c r="B27" s="51" t="s">
        <v>66</v>
      </c>
      <c r="C27" s="47">
        <f t="shared" si="0"/>
        <v>0</v>
      </c>
      <c r="D27" s="47">
        <f t="shared" si="1"/>
        <v>0</v>
      </c>
      <c r="G27" s="33">
        <v>936478</v>
      </c>
      <c r="H27" s="43">
        <v>0</v>
      </c>
      <c r="I27" s="33">
        <v>0</v>
      </c>
      <c r="J27" s="43">
        <v>0</v>
      </c>
      <c r="K27" s="33">
        <v>0</v>
      </c>
      <c r="L27" s="33">
        <v>0</v>
      </c>
      <c r="M27" s="39">
        <f>+H27-J27</f>
        <v>0</v>
      </c>
      <c r="O27" s="35">
        <f t="shared" si="3"/>
        <v>0</v>
      </c>
      <c r="P27" s="40">
        <f t="shared" si="4"/>
        <v>0</v>
      </c>
    </row>
    <row r="28" spans="1:17" ht="13.5">
      <c r="A28" s="36" t="s">
        <v>68</v>
      </c>
      <c r="B28" s="51" t="s">
        <v>65</v>
      </c>
      <c r="C28" s="47">
        <f t="shared" si="0"/>
        <v>36576745.280000001</v>
      </c>
      <c r="D28" s="47">
        <f t="shared" si="1"/>
        <v>34134387.869999997</v>
      </c>
      <c r="G28" s="33">
        <v>30576745.280000001</v>
      </c>
      <c r="H28" s="43">
        <v>36576745.280000001</v>
      </c>
      <c r="I28" s="33">
        <v>34134387.869999997</v>
      </c>
      <c r="J28" s="43">
        <v>34134387.869999997</v>
      </c>
      <c r="K28" s="33">
        <v>33059462.140000001</v>
      </c>
      <c r="L28" s="33">
        <v>32371791.399999999</v>
      </c>
      <c r="M28" s="39">
        <f>+H28-J28</f>
        <v>2442357.4100000039</v>
      </c>
      <c r="O28" s="35">
        <f>+C28-H28</f>
        <v>0</v>
      </c>
      <c r="P28" s="40">
        <f>+D28-J28</f>
        <v>0</v>
      </c>
    </row>
    <row r="29" spans="1:17" ht="25.5">
      <c r="A29" s="36">
        <v>1</v>
      </c>
      <c r="B29" s="26" t="s">
        <v>56</v>
      </c>
      <c r="C29" s="47">
        <f t="shared" si="0"/>
        <v>36576745.280000001</v>
      </c>
      <c r="D29" s="47">
        <f t="shared" si="1"/>
        <v>34134387.869999997</v>
      </c>
      <c r="E29" s="41"/>
      <c r="F29" s="41"/>
      <c r="G29" s="32">
        <f>SUM(G26:G28)</f>
        <v>31513223.280000001</v>
      </c>
      <c r="H29" s="32">
        <f t="shared" ref="H29:M29" si="7">SUM(H26:H28)</f>
        <v>36576745.280000001</v>
      </c>
      <c r="I29" s="32">
        <f t="shared" si="7"/>
        <v>34134387.869999997</v>
      </c>
      <c r="J29" s="32">
        <f t="shared" si="7"/>
        <v>34134387.869999997</v>
      </c>
      <c r="K29" s="32">
        <f t="shared" si="7"/>
        <v>33059462.140000001</v>
      </c>
      <c r="L29" s="32">
        <f t="shared" si="7"/>
        <v>32371791.399999999</v>
      </c>
      <c r="M29" s="32">
        <f t="shared" si="7"/>
        <v>2442357.4100000039</v>
      </c>
      <c r="N29" s="41"/>
      <c r="O29" s="35">
        <f t="shared" si="3"/>
        <v>0</v>
      </c>
      <c r="P29" s="40">
        <f t="shared" si="4"/>
        <v>0</v>
      </c>
      <c r="Q29" s="21"/>
    </row>
    <row r="30" spans="1:17" ht="38.25">
      <c r="A30" s="36">
        <v>1</v>
      </c>
      <c r="B30" s="26" t="s">
        <v>58</v>
      </c>
      <c r="C30" s="50">
        <f t="shared" si="0"/>
        <v>0</v>
      </c>
      <c r="D30" s="50">
        <f t="shared" si="1"/>
        <v>0</v>
      </c>
      <c r="E30" s="41"/>
      <c r="F30" s="41"/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41"/>
      <c r="O30" s="35">
        <f t="shared" si="3"/>
        <v>0</v>
      </c>
      <c r="P30" s="40">
        <f t="shared" si="4"/>
        <v>0</v>
      </c>
      <c r="Q30" s="21"/>
    </row>
    <row r="31" spans="1:17">
      <c r="A31" s="36" t="s">
        <v>68</v>
      </c>
      <c r="B31" s="20" t="s">
        <v>67</v>
      </c>
      <c r="C31" s="47">
        <f t="shared" si="0"/>
        <v>0</v>
      </c>
      <c r="D31" s="47">
        <f t="shared" si="1"/>
        <v>0</v>
      </c>
      <c r="G31" s="42">
        <v>31570000</v>
      </c>
      <c r="H31" s="38">
        <v>0</v>
      </c>
      <c r="I31" s="42">
        <v>0</v>
      </c>
      <c r="J31" s="38">
        <v>0</v>
      </c>
      <c r="K31" s="42">
        <v>0</v>
      </c>
      <c r="L31" s="42">
        <v>0</v>
      </c>
      <c r="M31" s="39">
        <f>+H31-J31</f>
        <v>0</v>
      </c>
      <c r="O31" s="35">
        <f t="shared" si="3"/>
        <v>0</v>
      </c>
      <c r="P31" s="40">
        <f t="shared" si="4"/>
        <v>0</v>
      </c>
    </row>
    <row r="32" spans="1:17" ht="25.5">
      <c r="A32" s="36">
        <v>1</v>
      </c>
      <c r="B32" s="26" t="s">
        <v>59</v>
      </c>
      <c r="C32" s="50">
        <f t="shared" si="0"/>
        <v>0</v>
      </c>
      <c r="D32" s="50">
        <f t="shared" si="1"/>
        <v>0</v>
      </c>
      <c r="E32" s="41"/>
      <c r="F32" s="41"/>
      <c r="G32" s="32">
        <f>SUM(G30:G31)</f>
        <v>31570000</v>
      </c>
      <c r="H32" s="32">
        <f t="shared" ref="H32:M32" si="8">SUM(H30:H31)</f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41"/>
      <c r="O32" s="35">
        <f t="shared" si="3"/>
        <v>0</v>
      </c>
      <c r="P32" s="40">
        <f t="shared" si="4"/>
        <v>0</v>
      </c>
      <c r="Q32" s="21"/>
    </row>
    <row r="33" spans="1:17" ht="25.5">
      <c r="A33" s="36">
        <v>1</v>
      </c>
      <c r="B33" s="26" t="s">
        <v>60</v>
      </c>
      <c r="C33" s="50">
        <f t="shared" si="0"/>
        <v>0</v>
      </c>
      <c r="D33" s="50">
        <f t="shared" si="1"/>
        <v>0</v>
      </c>
      <c r="E33" s="41"/>
      <c r="F33" s="41"/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41"/>
      <c r="O33" s="35">
        <f t="shared" si="3"/>
        <v>0</v>
      </c>
      <c r="P33" s="40">
        <f t="shared" si="4"/>
        <v>0</v>
      </c>
      <c r="Q33" s="21"/>
    </row>
    <row r="34" spans="1:17" ht="38.25">
      <c r="A34" s="36">
        <v>1</v>
      </c>
      <c r="B34" s="26" t="s">
        <v>61</v>
      </c>
      <c r="C34" s="50">
        <f t="shared" si="0"/>
        <v>0</v>
      </c>
      <c r="D34" s="50">
        <f t="shared" si="1"/>
        <v>0</v>
      </c>
      <c r="E34" s="41"/>
      <c r="F34" s="41"/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41"/>
      <c r="O34" s="35">
        <f t="shared" si="3"/>
        <v>0</v>
      </c>
      <c r="P34" s="40">
        <f t="shared" si="4"/>
        <v>0</v>
      </c>
      <c r="Q34" s="21"/>
    </row>
    <row r="35" spans="1:17" ht="25.5">
      <c r="A35" s="36">
        <v>1</v>
      </c>
      <c r="B35" s="26" t="s">
        <v>62</v>
      </c>
      <c r="C35" s="50">
        <f t="shared" si="0"/>
        <v>0</v>
      </c>
      <c r="D35" s="50">
        <f t="shared" si="1"/>
        <v>0</v>
      </c>
      <c r="E35" s="41"/>
      <c r="F35" s="41"/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41"/>
      <c r="O35" s="35">
        <f t="shared" si="3"/>
        <v>0</v>
      </c>
      <c r="P35" s="40">
        <f t="shared" si="4"/>
        <v>0</v>
      </c>
      <c r="Q35" s="21"/>
    </row>
    <row r="36" spans="1:17">
      <c r="A36" s="36" t="s">
        <v>68</v>
      </c>
      <c r="B36" s="20" t="s">
        <v>42</v>
      </c>
      <c r="C36" s="47">
        <f t="shared" si="0"/>
        <v>9122450.3300000001</v>
      </c>
      <c r="D36" s="47">
        <f t="shared" si="1"/>
        <v>7411671.6899999995</v>
      </c>
      <c r="G36" s="33">
        <f>5691695.8+3430754.53</f>
        <v>9122450.3300000001</v>
      </c>
      <c r="H36" s="43">
        <f>5691695.8+3430754.53</f>
        <v>9122450.3300000001</v>
      </c>
      <c r="I36" s="33">
        <f>4793882.37+2617789.32</f>
        <v>7411671.6899999995</v>
      </c>
      <c r="J36" s="33">
        <f>4793882.37+2617789.32</f>
        <v>7411671.6899999995</v>
      </c>
      <c r="K36" s="33">
        <f>4793882.37+2617789.32</f>
        <v>7411671.6899999995</v>
      </c>
      <c r="L36" s="33">
        <f>4793882.37+2617789.32</f>
        <v>7411671.6899999995</v>
      </c>
      <c r="M36" s="39">
        <f>+H36-J36</f>
        <v>1710778.6400000006</v>
      </c>
      <c r="O36" s="35">
        <f t="shared" si="3"/>
        <v>0</v>
      </c>
      <c r="P36" s="40">
        <f t="shared" si="4"/>
        <v>0</v>
      </c>
    </row>
    <row r="37" spans="1:17">
      <c r="A37" s="36" t="s">
        <v>68</v>
      </c>
      <c r="B37" s="20" t="s">
        <v>43</v>
      </c>
      <c r="C37" s="47">
        <f t="shared" si="0"/>
        <v>167562944.78</v>
      </c>
      <c r="D37" s="47">
        <f t="shared" si="1"/>
        <v>129713673.66000001</v>
      </c>
      <c r="G37" s="33">
        <f>136483151.41+19380608.97</f>
        <v>155863760.38</v>
      </c>
      <c r="H37" s="43">
        <f>148182335.81+19380608.97</f>
        <v>167562944.78</v>
      </c>
      <c r="I37" s="33">
        <f>115769978.01+13943695.65</f>
        <v>129713673.66000001</v>
      </c>
      <c r="J37" s="33">
        <f>115769978.01+13943695.65</f>
        <v>129713673.66000001</v>
      </c>
      <c r="K37" s="33">
        <f>115769978.01+13943695.65</f>
        <v>129713673.66000001</v>
      </c>
      <c r="L37" s="33">
        <f>115769978.01+13943695.65</f>
        <v>129713673.66000001</v>
      </c>
      <c r="M37" s="39">
        <f>+H37-J37</f>
        <v>37849271.11999999</v>
      </c>
      <c r="O37" s="35">
        <f t="shared" si="3"/>
        <v>0</v>
      </c>
      <c r="P37" s="40">
        <f t="shared" si="4"/>
        <v>0</v>
      </c>
    </row>
    <row r="38" spans="1:17" ht="25.5">
      <c r="A38" s="36">
        <v>1</v>
      </c>
      <c r="B38" s="26" t="s">
        <v>63</v>
      </c>
      <c r="C38" s="50">
        <f t="shared" si="0"/>
        <v>176685395.11000001</v>
      </c>
      <c r="D38" s="50">
        <f t="shared" si="1"/>
        <v>137125345.35000002</v>
      </c>
      <c r="E38" s="41"/>
      <c r="F38" s="41"/>
      <c r="G38" s="28">
        <f t="shared" ref="G38:M38" si="9">SUM(G34:G37)</f>
        <v>164986210.71000001</v>
      </c>
      <c r="H38" s="28">
        <f t="shared" si="9"/>
        <v>176685395.11000001</v>
      </c>
      <c r="I38" s="28">
        <f t="shared" si="9"/>
        <v>137125345.35000002</v>
      </c>
      <c r="J38" s="28">
        <f t="shared" si="9"/>
        <v>137125345.35000002</v>
      </c>
      <c r="K38" s="28">
        <f t="shared" si="9"/>
        <v>137125345.35000002</v>
      </c>
      <c r="L38" s="28">
        <f t="shared" si="9"/>
        <v>137125345.35000002</v>
      </c>
      <c r="M38" s="28">
        <f t="shared" si="9"/>
        <v>39560049.75999999</v>
      </c>
      <c r="N38" s="41"/>
      <c r="O38" s="35">
        <f t="shared" si="3"/>
        <v>0</v>
      </c>
      <c r="P38" s="40">
        <f t="shared" si="4"/>
        <v>0</v>
      </c>
      <c r="Q38" s="21"/>
    </row>
    <row r="39" spans="1:17">
      <c r="A39" s="36" t="s">
        <v>68</v>
      </c>
      <c r="B39" s="27"/>
      <c r="C39" s="47">
        <f t="shared" si="0"/>
        <v>0</v>
      </c>
      <c r="D39" s="47">
        <f t="shared" si="1"/>
        <v>0</v>
      </c>
      <c r="E39" s="41"/>
      <c r="F39" s="41"/>
      <c r="G39" s="32"/>
      <c r="H39" s="32"/>
      <c r="I39" s="32"/>
      <c r="J39" s="32"/>
      <c r="K39" s="32"/>
      <c r="L39" s="32"/>
      <c r="M39" s="39">
        <f>+H39-J39</f>
        <v>0</v>
      </c>
      <c r="N39" s="41"/>
      <c r="O39" s="35">
        <f t="shared" si="3"/>
        <v>0</v>
      </c>
      <c r="P39" s="40">
        <f t="shared" si="4"/>
        <v>0</v>
      </c>
      <c r="Q39" s="21"/>
    </row>
    <row r="40" spans="1:17">
      <c r="A40" s="36" t="s">
        <v>68</v>
      </c>
      <c r="B40" s="27"/>
      <c r="C40" s="47">
        <f t="shared" si="0"/>
        <v>0</v>
      </c>
      <c r="D40" s="47">
        <f t="shared" si="1"/>
        <v>0</v>
      </c>
      <c r="E40" s="41"/>
      <c r="F40" s="41"/>
      <c r="G40" s="32"/>
      <c r="H40" s="32"/>
      <c r="I40" s="32"/>
      <c r="J40" s="32"/>
      <c r="K40" s="32"/>
      <c r="L40" s="32"/>
      <c r="M40" s="32">
        <v>0</v>
      </c>
      <c r="N40" s="41"/>
      <c r="O40" s="35">
        <f t="shared" si="3"/>
        <v>0</v>
      </c>
      <c r="P40" s="40">
        <f t="shared" si="4"/>
        <v>0</v>
      </c>
      <c r="Q40" s="21"/>
    </row>
    <row r="41" spans="1:17">
      <c r="A41" s="36">
        <v>2</v>
      </c>
      <c r="B41" s="29" t="s">
        <v>5</v>
      </c>
      <c r="C41" s="34">
        <f>+C16+C25+C29+C30+C32+C33+C34+C35+C38</f>
        <v>1065856592.4</v>
      </c>
      <c r="D41" s="34">
        <f>+D16+D25+D29+D30+D32+D33+D34+D35+D38</f>
        <v>852295607.14999998</v>
      </c>
      <c r="G41" s="34">
        <f t="shared" ref="G41:M41" si="10">+G16+G25+G29+G30+G32+G33+G34+G35+G38</f>
        <v>964349685</v>
      </c>
      <c r="H41" s="34">
        <f t="shared" si="10"/>
        <v>1065856592.4</v>
      </c>
      <c r="I41" s="34">
        <f t="shared" si="10"/>
        <v>852295607.14999998</v>
      </c>
      <c r="J41" s="34">
        <f t="shared" si="10"/>
        <v>852295607.14999998</v>
      </c>
      <c r="K41" s="34">
        <f t="shared" si="10"/>
        <v>849211740.33999991</v>
      </c>
      <c r="L41" s="34">
        <f t="shared" si="10"/>
        <v>846586669.39999998</v>
      </c>
      <c r="M41" s="34">
        <f t="shared" si="10"/>
        <v>213560985.25000003</v>
      </c>
      <c r="O41" s="35">
        <f t="shared" si="3"/>
        <v>0</v>
      </c>
      <c r="P41" s="40">
        <f t="shared" si="4"/>
        <v>0</v>
      </c>
    </row>
    <row r="42" spans="1:17" ht="26.25" customHeight="1">
      <c r="B42" s="69" t="s">
        <v>40</v>
      </c>
      <c r="C42" s="69"/>
      <c r="D42" s="69"/>
    </row>
    <row r="44" spans="1:17" s="21" customFormat="1" ht="38.25" customHeight="1">
      <c r="A44" s="36"/>
      <c r="B44" s="30"/>
      <c r="C44" s="35"/>
      <c r="D44" s="23"/>
      <c r="E44" s="30"/>
      <c r="F44" s="30"/>
      <c r="G44" s="35"/>
      <c r="H44" s="31"/>
      <c r="I44" s="35"/>
      <c r="J44" s="31"/>
      <c r="K44" s="35"/>
      <c r="L44" s="35"/>
      <c r="M44" s="30"/>
      <c r="N44" s="30"/>
      <c r="O44" s="30"/>
      <c r="P44" s="37"/>
      <c r="Q44"/>
    </row>
    <row r="45" spans="1:17" s="21" customFormat="1">
      <c r="A45" s="36"/>
      <c r="B45" s="30"/>
      <c r="C45" s="35"/>
      <c r="D45" s="23"/>
      <c r="E45" s="30"/>
      <c r="F45" s="30"/>
      <c r="G45" s="35"/>
      <c r="H45" s="31"/>
      <c r="I45" s="35"/>
      <c r="J45" s="31"/>
      <c r="K45" s="35"/>
      <c r="L45" s="35"/>
      <c r="M45" s="30"/>
      <c r="N45" s="30"/>
      <c r="O45" s="30"/>
      <c r="P45" s="37"/>
      <c r="Q45"/>
    </row>
    <row r="48" spans="1:17" s="21" customFormat="1">
      <c r="A48" s="36"/>
      <c r="B48" s="30"/>
      <c r="C48" s="35"/>
      <c r="D48" s="23"/>
      <c r="E48" s="30"/>
      <c r="F48" s="30"/>
      <c r="G48" s="35"/>
      <c r="H48" s="31"/>
      <c r="I48" s="35"/>
      <c r="J48" s="31"/>
      <c r="K48" s="35"/>
      <c r="L48" s="35"/>
      <c r="M48" s="30"/>
      <c r="N48" s="30"/>
      <c r="O48" s="30"/>
      <c r="P48" s="37"/>
      <c r="Q48"/>
    </row>
    <row r="50" spans="1:17" s="21" customFormat="1">
      <c r="A50" s="36"/>
      <c r="B50" s="30"/>
      <c r="C50" s="35"/>
      <c r="D50" s="23"/>
      <c r="E50" s="30"/>
      <c r="F50" s="30"/>
      <c r="G50" s="35"/>
      <c r="H50" s="31"/>
      <c r="I50" s="35"/>
      <c r="J50" s="31"/>
      <c r="K50" s="35"/>
      <c r="L50" s="35"/>
      <c r="M50" s="30"/>
      <c r="N50" s="30"/>
      <c r="O50" s="30"/>
      <c r="P50" s="37"/>
      <c r="Q50"/>
    </row>
    <row r="51" spans="1:17" s="21" customFormat="1">
      <c r="A51" s="36"/>
      <c r="B51" s="30"/>
      <c r="C51" s="35"/>
      <c r="D51" s="23"/>
      <c r="E51" s="30"/>
      <c r="F51" s="30"/>
      <c r="G51" s="35"/>
      <c r="H51" s="31"/>
      <c r="I51" s="35"/>
      <c r="J51" s="31"/>
      <c r="K51" s="35"/>
      <c r="L51" s="35"/>
      <c r="M51" s="30"/>
      <c r="N51" s="30"/>
      <c r="O51" s="30"/>
      <c r="P51" s="37"/>
      <c r="Q51"/>
    </row>
    <row r="52" spans="1:17" s="21" customFormat="1">
      <c r="A52" s="36"/>
      <c r="B52" s="30"/>
      <c r="C52" s="35"/>
      <c r="D52" s="23"/>
      <c r="E52" s="30"/>
      <c r="F52" s="30"/>
      <c r="G52" s="35"/>
      <c r="H52" s="31"/>
      <c r="I52" s="35"/>
      <c r="J52" s="31"/>
      <c r="K52" s="35"/>
      <c r="L52" s="35"/>
      <c r="M52" s="30"/>
      <c r="N52" s="30"/>
      <c r="O52" s="30"/>
      <c r="P52" s="37"/>
      <c r="Q52"/>
    </row>
    <row r="55" spans="1:17" s="21" customFormat="1" ht="24.75" customHeight="1">
      <c r="A55" s="36"/>
      <c r="B55" s="30"/>
      <c r="C55" s="35"/>
      <c r="D55" s="23"/>
      <c r="E55" s="30"/>
      <c r="F55" s="30"/>
      <c r="G55" s="35"/>
      <c r="H55" s="31"/>
      <c r="I55" s="35"/>
      <c r="J55" s="31"/>
      <c r="K55" s="35"/>
      <c r="L55" s="35"/>
      <c r="M55" s="30"/>
      <c r="N55" s="30"/>
      <c r="O55" s="30"/>
      <c r="P55" s="37"/>
      <c r="Q55"/>
    </row>
    <row r="56" spans="1:17" s="21" customFormat="1">
      <c r="A56" s="36"/>
      <c r="B56" s="30"/>
      <c r="C56" s="35"/>
      <c r="D56" s="23"/>
      <c r="E56" s="30"/>
      <c r="F56" s="30"/>
      <c r="G56" s="35"/>
      <c r="H56" s="31"/>
      <c r="I56" s="35"/>
      <c r="J56" s="31"/>
      <c r="K56" s="35"/>
      <c r="L56" s="35"/>
      <c r="M56" s="30"/>
      <c r="N56" s="30"/>
      <c r="O56" s="30"/>
      <c r="P56" s="37"/>
      <c r="Q56"/>
    </row>
    <row r="57" spans="1:17" s="21" customFormat="1">
      <c r="A57" s="36"/>
      <c r="B57" s="30"/>
      <c r="C57" s="35"/>
      <c r="D57" s="23"/>
      <c r="E57" s="30"/>
      <c r="F57" s="30"/>
      <c r="G57" s="35"/>
      <c r="H57" s="31"/>
      <c r="I57" s="35"/>
      <c r="J57" s="31"/>
      <c r="K57" s="35"/>
      <c r="L57" s="35"/>
      <c r="M57" s="30"/>
      <c r="N57" s="30"/>
      <c r="O57" s="30"/>
      <c r="P57" s="37"/>
      <c r="Q57"/>
    </row>
    <row r="58" spans="1:17" ht="23.25" customHeight="1"/>
    <row r="59" spans="1:17" ht="32.25" customHeight="1"/>
  </sheetData>
  <autoFilter ref="A6:H59"/>
  <mergeCells count="1">
    <mergeCell ref="B42:D42"/>
  </mergeCells>
  <pageMargins left="0.25" right="0.25" top="0.75" bottom="0.75" header="0.3" footer="0.3"/>
  <pageSetup scale="8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Q58"/>
  <sheetViews>
    <sheetView topLeftCell="A28" workbookViewId="0">
      <selection activeCell="B48" sqref="B48:D48"/>
    </sheetView>
  </sheetViews>
  <sheetFormatPr baseColWidth="10" defaultRowHeight="12.75"/>
  <cols>
    <col min="1" max="1" width="2.85546875" style="36" customWidth="1"/>
    <col min="2" max="2" width="76.140625" style="30" customWidth="1"/>
    <col min="3" max="3" width="18.85546875" style="35" customWidth="1"/>
    <col min="4" max="4" width="19.5703125" style="23" customWidth="1"/>
    <col min="5" max="5" width="4" style="30" customWidth="1"/>
    <col min="6" max="6" width="2.42578125" style="30" customWidth="1"/>
    <col min="7" max="7" width="16.140625" style="35" customWidth="1"/>
    <col min="8" max="8" width="15.5703125" style="31" customWidth="1"/>
    <col min="9" max="9" width="16" style="35" customWidth="1"/>
    <col min="10" max="10" width="16.28515625" style="31" customWidth="1"/>
    <col min="11" max="11" width="16.5703125" style="35" customWidth="1"/>
    <col min="12" max="12" width="17.28515625" style="35" customWidth="1"/>
    <col min="13" max="13" width="15.7109375" style="30" customWidth="1"/>
    <col min="14" max="14" width="2.5703125" style="30" customWidth="1"/>
    <col min="15" max="15" width="11.42578125" style="30"/>
    <col min="16" max="16" width="11.42578125" style="37"/>
  </cols>
  <sheetData>
    <row r="1" spans="1:16">
      <c r="B1" s="22" t="s">
        <v>0</v>
      </c>
      <c r="C1" s="31"/>
    </row>
    <row r="2" spans="1:16">
      <c r="B2" s="22" t="s">
        <v>1</v>
      </c>
      <c r="C2" s="31"/>
    </row>
    <row r="3" spans="1:16">
      <c r="B3" s="22" t="s">
        <v>143</v>
      </c>
      <c r="C3" s="31"/>
    </row>
    <row r="4" spans="1:16">
      <c r="B4" s="22"/>
      <c r="C4" s="31"/>
    </row>
    <row r="5" spans="1:16">
      <c r="B5" s="24" t="s">
        <v>2</v>
      </c>
      <c r="C5" s="48" t="s">
        <v>41</v>
      </c>
      <c r="D5" s="48" t="s">
        <v>4</v>
      </c>
      <c r="G5" s="48" t="s">
        <v>70</v>
      </c>
      <c r="H5" s="48" t="s">
        <v>71</v>
      </c>
      <c r="I5" s="48" t="s">
        <v>75</v>
      </c>
      <c r="J5" s="48" t="s">
        <v>72</v>
      </c>
      <c r="K5" s="48" t="s">
        <v>76</v>
      </c>
      <c r="L5" s="48" t="s">
        <v>73</v>
      </c>
      <c r="M5" s="48" t="s">
        <v>74</v>
      </c>
    </row>
    <row r="6" spans="1:16">
      <c r="B6" s="25" t="s">
        <v>3</v>
      </c>
      <c r="C6" s="49" t="s">
        <v>69</v>
      </c>
      <c r="D6" s="49" t="s">
        <v>72</v>
      </c>
      <c r="G6" s="49"/>
      <c r="H6" s="49"/>
      <c r="I6" s="49"/>
      <c r="J6" s="49"/>
      <c r="K6" s="49"/>
      <c r="L6" s="49"/>
      <c r="M6" s="49"/>
    </row>
    <row r="7" spans="1:16">
      <c r="A7" s="36" t="s">
        <v>68</v>
      </c>
      <c r="B7" s="20" t="s">
        <v>44</v>
      </c>
      <c r="C7" s="47">
        <f>+H7</f>
        <v>88285788.049999997</v>
      </c>
      <c r="D7" s="47">
        <f>+J7</f>
        <v>88285788.049999997</v>
      </c>
      <c r="G7" s="39">
        <v>69267436.730000004</v>
      </c>
      <c r="H7" s="47">
        <v>88285788.049999997</v>
      </c>
      <c r="I7" s="39">
        <v>88285788.049999997</v>
      </c>
      <c r="J7" s="47">
        <v>88285788.049999997</v>
      </c>
      <c r="K7" s="39">
        <v>88285788.049999997</v>
      </c>
      <c r="L7" s="39">
        <v>88285788.049999997</v>
      </c>
      <c r="M7" s="39">
        <f>+H7-J7</f>
        <v>0</v>
      </c>
      <c r="O7" s="35">
        <f>+C7-H7</f>
        <v>0</v>
      </c>
      <c r="P7" s="40">
        <f>+D7-J7</f>
        <v>0</v>
      </c>
    </row>
    <row r="8" spans="1:16">
      <c r="A8" s="36" t="s">
        <v>68</v>
      </c>
      <c r="B8" s="20" t="s">
        <v>45</v>
      </c>
      <c r="C8" s="47">
        <f t="shared" ref="C8:C40" si="0">+H8</f>
        <v>0</v>
      </c>
      <c r="D8" s="47">
        <f t="shared" ref="D8:D40" si="1">+J8</f>
        <v>0</v>
      </c>
      <c r="G8" s="33">
        <f>600000+600000</f>
        <v>1200000</v>
      </c>
      <c r="H8" s="43">
        <v>0</v>
      </c>
      <c r="I8" s="33">
        <v>0</v>
      </c>
      <c r="J8" s="43">
        <v>0</v>
      </c>
      <c r="K8" s="33">
        <v>0</v>
      </c>
      <c r="L8" s="33">
        <v>0</v>
      </c>
      <c r="M8" s="39">
        <f t="shared" ref="M8:M28" si="2">+H8-J8</f>
        <v>0</v>
      </c>
      <c r="O8" s="35">
        <f t="shared" ref="O8:O41" si="3">+C8-H8</f>
        <v>0</v>
      </c>
      <c r="P8" s="40">
        <f t="shared" ref="P8:P41" si="4">+D8-J8</f>
        <v>0</v>
      </c>
    </row>
    <row r="9" spans="1:16">
      <c r="A9" s="36" t="s">
        <v>68</v>
      </c>
      <c r="B9" s="20" t="s">
        <v>46</v>
      </c>
      <c r="C9" s="47">
        <f t="shared" si="0"/>
        <v>12312134.539999999</v>
      </c>
      <c r="D9" s="47">
        <f t="shared" si="1"/>
        <v>12312134.539999999</v>
      </c>
      <c r="G9" s="33">
        <v>5799030.3700000001</v>
      </c>
      <c r="H9" s="43">
        <v>12312134.539999999</v>
      </c>
      <c r="I9" s="33">
        <v>12312134.539999999</v>
      </c>
      <c r="J9" s="43">
        <v>12312134.539999999</v>
      </c>
      <c r="K9" s="33">
        <v>12312134.539999999</v>
      </c>
      <c r="L9" s="33">
        <v>12312134.539999999</v>
      </c>
      <c r="M9" s="39">
        <f t="shared" si="2"/>
        <v>0</v>
      </c>
      <c r="O9" s="35">
        <f t="shared" si="3"/>
        <v>0</v>
      </c>
      <c r="P9" s="40">
        <f t="shared" si="4"/>
        <v>0</v>
      </c>
    </row>
    <row r="10" spans="1:16">
      <c r="A10" s="36" t="s">
        <v>68</v>
      </c>
      <c r="B10" s="20" t="s">
        <v>47</v>
      </c>
      <c r="C10" s="47">
        <f t="shared" si="0"/>
        <v>39282142.450000003</v>
      </c>
      <c r="D10" s="47">
        <f t="shared" si="1"/>
        <v>39282142.450000003</v>
      </c>
      <c r="G10" s="33">
        <v>64000439.100000001</v>
      </c>
      <c r="H10" s="43">
        <v>39282142.450000003</v>
      </c>
      <c r="I10" s="33">
        <v>39282142.450000003</v>
      </c>
      <c r="J10" s="43">
        <v>39282142.450000003</v>
      </c>
      <c r="K10" s="33">
        <v>39282142.450000003</v>
      </c>
      <c r="L10" s="33">
        <v>39282142.450000003</v>
      </c>
      <c r="M10" s="39">
        <f t="shared" si="2"/>
        <v>0</v>
      </c>
      <c r="O10" s="35">
        <f t="shared" si="3"/>
        <v>0</v>
      </c>
      <c r="P10" s="40">
        <f t="shared" si="4"/>
        <v>0</v>
      </c>
    </row>
    <row r="11" spans="1:16">
      <c r="A11" s="36" t="s">
        <v>68</v>
      </c>
      <c r="B11" s="20" t="s">
        <v>48</v>
      </c>
      <c r="C11" s="47">
        <f t="shared" si="0"/>
        <v>1015495.58</v>
      </c>
      <c r="D11" s="47">
        <f t="shared" si="1"/>
        <v>1015495.58</v>
      </c>
      <c r="G11" s="33">
        <v>850044.27</v>
      </c>
      <c r="H11" s="43">
        <v>1015495.58</v>
      </c>
      <c r="I11" s="33">
        <v>1015495.58</v>
      </c>
      <c r="J11" s="43">
        <v>1015495.58</v>
      </c>
      <c r="K11" s="33">
        <v>1015495.58</v>
      </c>
      <c r="L11" s="33">
        <v>1015495.58</v>
      </c>
      <c r="M11" s="39">
        <f t="shared" si="2"/>
        <v>0</v>
      </c>
      <c r="O11" s="35">
        <f t="shared" si="3"/>
        <v>0</v>
      </c>
      <c r="P11" s="40">
        <f t="shared" si="4"/>
        <v>0</v>
      </c>
    </row>
    <row r="12" spans="1:16">
      <c r="A12" s="36" t="s">
        <v>68</v>
      </c>
      <c r="B12" s="20" t="s">
        <v>49</v>
      </c>
      <c r="C12" s="47">
        <f t="shared" si="0"/>
        <v>40056402.399999999</v>
      </c>
      <c r="D12" s="47">
        <f t="shared" si="1"/>
        <v>40056402.399999999</v>
      </c>
      <c r="G12" s="33">
        <v>34045672.5</v>
      </c>
      <c r="H12" s="43">
        <v>40056402.399999999</v>
      </c>
      <c r="I12" s="33">
        <v>40056402.399999999</v>
      </c>
      <c r="J12" s="43">
        <v>40056402.399999999</v>
      </c>
      <c r="K12" s="33">
        <v>40056402.399999999</v>
      </c>
      <c r="L12" s="33">
        <v>40056402.399999999</v>
      </c>
      <c r="M12" s="39">
        <f t="shared" si="2"/>
        <v>0</v>
      </c>
      <c r="O12" s="35">
        <f t="shared" si="3"/>
        <v>0</v>
      </c>
      <c r="P12" s="40">
        <f t="shared" si="4"/>
        <v>0</v>
      </c>
    </row>
    <row r="13" spans="1:16">
      <c r="A13" s="36" t="s">
        <v>68</v>
      </c>
      <c r="B13" s="20" t="s">
        <v>50</v>
      </c>
      <c r="C13" s="47">
        <f t="shared" si="0"/>
        <v>168596972.41</v>
      </c>
      <c r="D13" s="47">
        <f t="shared" si="1"/>
        <v>168596972.41</v>
      </c>
      <c r="G13" s="33">
        <v>159147788.66999999</v>
      </c>
      <c r="H13" s="43">
        <v>168596972.41</v>
      </c>
      <c r="I13" s="33">
        <v>168596972.41</v>
      </c>
      <c r="J13" s="43">
        <v>168596972.41</v>
      </c>
      <c r="K13" s="33">
        <v>168596972.41</v>
      </c>
      <c r="L13" s="33">
        <v>168596972.41</v>
      </c>
      <c r="M13" s="39">
        <f t="shared" si="2"/>
        <v>0</v>
      </c>
      <c r="O13" s="35">
        <f t="shared" si="3"/>
        <v>0</v>
      </c>
      <c r="P13" s="40">
        <f t="shared" si="4"/>
        <v>0</v>
      </c>
    </row>
    <row r="14" spans="1:16">
      <c r="A14" s="36" t="s">
        <v>68</v>
      </c>
      <c r="B14" s="20" t="s">
        <v>51</v>
      </c>
      <c r="C14" s="47">
        <f t="shared" si="0"/>
        <v>0</v>
      </c>
      <c r="D14" s="47">
        <f t="shared" si="1"/>
        <v>0</v>
      </c>
      <c r="G14" s="33">
        <v>17747288.57</v>
      </c>
      <c r="H14" s="43">
        <v>0</v>
      </c>
      <c r="I14" s="33">
        <v>0</v>
      </c>
      <c r="J14" s="43">
        <v>0</v>
      </c>
      <c r="K14" s="33">
        <v>0</v>
      </c>
      <c r="L14" s="33">
        <v>0</v>
      </c>
      <c r="M14" s="39">
        <f t="shared" si="2"/>
        <v>0</v>
      </c>
      <c r="O14" s="35">
        <f t="shared" si="3"/>
        <v>0</v>
      </c>
      <c r="P14" s="40">
        <f t="shared" si="4"/>
        <v>0</v>
      </c>
    </row>
    <row r="15" spans="1:16">
      <c r="A15" s="36" t="s">
        <v>68</v>
      </c>
      <c r="B15" s="20" t="s">
        <v>88</v>
      </c>
      <c r="C15" s="47">
        <f t="shared" si="0"/>
        <v>310479461.89999998</v>
      </c>
      <c r="D15" s="47">
        <f t="shared" si="1"/>
        <v>310479461.89999998</v>
      </c>
      <c r="G15" s="33">
        <v>224860712.49000001</v>
      </c>
      <c r="H15" s="43">
        <v>310479461.89999998</v>
      </c>
      <c r="I15" s="33">
        <v>310479461.89999998</v>
      </c>
      <c r="J15" s="43">
        <v>310479461.89999998</v>
      </c>
      <c r="K15" s="33">
        <v>310479461.89999998</v>
      </c>
      <c r="L15" s="33">
        <v>310479461.89999998</v>
      </c>
      <c r="M15" s="39">
        <f t="shared" si="2"/>
        <v>0</v>
      </c>
      <c r="O15" s="35">
        <f t="shared" si="3"/>
        <v>0</v>
      </c>
      <c r="P15" s="40">
        <f t="shared" si="4"/>
        <v>0</v>
      </c>
    </row>
    <row r="16" spans="1:16" s="21" customFormat="1" ht="36.75" customHeight="1">
      <c r="A16" s="36">
        <v>1</v>
      </c>
      <c r="B16" s="26" t="s">
        <v>57</v>
      </c>
      <c r="C16" s="50">
        <f t="shared" si="0"/>
        <v>660028397.33000004</v>
      </c>
      <c r="D16" s="50">
        <f t="shared" si="1"/>
        <v>660028397.33000004</v>
      </c>
      <c r="E16" s="41"/>
      <c r="F16" s="41"/>
      <c r="G16" s="32">
        <f t="shared" ref="G16:M16" si="5">SUM(G7:G15)</f>
        <v>576918412.70000005</v>
      </c>
      <c r="H16" s="32">
        <f t="shared" si="5"/>
        <v>660028397.33000004</v>
      </c>
      <c r="I16" s="32">
        <f t="shared" si="5"/>
        <v>660028397.33000004</v>
      </c>
      <c r="J16" s="32">
        <f t="shared" si="5"/>
        <v>660028397.33000004</v>
      </c>
      <c r="K16" s="32">
        <f t="shared" si="5"/>
        <v>660028397.33000004</v>
      </c>
      <c r="L16" s="32">
        <f t="shared" si="5"/>
        <v>660028397.33000004</v>
      </c>
      <c r="M16" s="32">
        <f t="shared" si="5"/>
        <v>0</v>
      </c>
      <c r="N16" s="41"/>
      <c r="O16" s="35">
        <f t="shared" si="3"/>
        <v>0</v>
      </c>
      <c r="P16" s="40">
        <f t="shared" si="4"/>
        <v>0</v>
      </c>
    </row>
    <row r="17" spans="1:17">
      <c r="A17" s="36" t="s">
        <v>68</v>
      </c>
      <c r="B17" s="20" t="s">
        <v>89</v>
      </c>
      <c r="C17" s="47">
        <f t="shared" si="0"/>
        <v>0</v>
      </c>
      <c r="D17" s="47">
        <f t="shared" si="1"/>
        <v>0</v>
      </c>
      <c r="G17" s="33">
        <v>0</v>
      </c>
      <c r="H17" s="43">
        <v>0</v>
      </c>
      <c r="I17" s="33">
        <v>0</v>
      </c>
      <c r="J17" s="43">
        <v>0</v>
      </c>
      <c r="K17" s="33">
        <v>0</v>
      </c>
      <c r="L17" s="33">
        <v>0</v>
      </c>
      <c r="M17" s="39">
        <f t="shared" si="2"/>
        <v>0</v>
      </c>
      <c r="O17" s="35">
        <f t="shared" si="3"/>
        <v>0</v>
      </c>
      <c r="P17" s="40">
        <f t="shared" si="4"/>
        <v>0</v>
      </c>
    </row>
    <row r="18" spans="1:17" ht="27">
      <c r="A18" s="36" t="s">
        <v>68</v>
      </c>
      <c r="B18" s="51" t="s">
        <v>90</v>
      </c>
      <c r="C18" s="47">
        <f t="shared" si="0"/>
        <v>0</v>
      </c>
      <c r="D18" s="47">
        <f t="shared" si="1"/>
        <v>0</v>
      </c>
      <c r="G18" s="33">
        <v>0</v>
      </c>
      <c r="H18" s="43">
        <v>0</v>
      </c>
      <c r="I18" s="33">
        <v>0</v>
      </c>
      <c r="J18" s="43">
        <v>0</v>
      </c>
      <c r="K18" s="33">
        <v>0</v>
      </c>
      <c r="L18" s="33">
        <v>0</v>
      </c>
      <c r="M18" s="39">
        <f t="shared" si="2"/>
        <v>0</v>
      </c>
      <c r="O18" s="35">
        <f t="shared" si="3"/>
        <v>0</v>
      </c>
      <c r="P18" s="40">
        <f t="shared" si="4"/>
        <v>0</v>
      </c>
    </row>
    <row r="19" spans="1:17" ht="13.5">
      <c r="A19" s="36" t="s">
        <v>68</v>
      </c>
      <c r="B19" s="51" t="s">
        <v>91</v>
      </c>
      <c r="C19" s="47">
        <f t="shared" si="0"/>
        <v>0</v>
      </c>
      <c r="D19" s="47">
        <f t="shared" si="1"/>
        <v>0</v>
      </c>
      <c r="G19" s="33">
        <v>0</v>
      </c>
      <c r="H19" s="43">
        <v>0</v>
      </c>
      <c r="I19" s="33">
        <v>0</v>
      </c>
      <c r="J19" s="43">
        <v>0</v>
      </c>
      <c r="K19" s="33">
        <v>0</v>
      </c>
      <c r="L19" s="33">
        <v>0</v>
      </c>
      <c r="M19" s="39">
        <f t="shared" si="2"/>
        <v>0</v>
      </c>
      <c r="O19" s="35">
        <f t="shared" si="3"/>
        <v>0</v>
      </c>
      <c r="P19" s="40">
        <f t="shared" si="4"/>
        <v>0</v>
      </c>
    </row>
    <row r="20" spans="1:17" ht="13.5">
      <c r="A20" s="36" t="s">
        <v>68</v>
      </c>
      <c r="B20" s="51" t="s">
        <v>92</v>
      </c>
      <c r="C20" s="47">
        <f t="shared" si="0"/>
        <v>0</v>
      </c>
      <c r="D20" s="47">
        <f t="shared" si="1"/>
        <v>0</v>
      </c>
      <c r="G20" s="33">
        <v>0</v>
      </c>
      <c r="H20" s="43">
        <v>0</v>
      </c>
      <c r="I20" s="33">
        <v>0</v>
      </c>
      <c r="J20" s="43">
        <v>0</v>
      </c>
      <c r="K20" s="33">
        <v>0</v>
      </c>
      <c r="L20" s="33">
        <v>0</v>
      </c>
      <c r="M20" s="39">
        <f t="shared" si="2"/>
        <v>0</v>
      </c>
      <c r="O20" s="35">
        <f t="shared" si="3"/>
        <v>0</v>
      </c>
      <c r="P20" s="40">
        <f t="shared" si="4"/>
        <v>0</v>
      </c>
    </row>
    <row r="21" spans="1:17">
      <c r="A21" s="36" t="s">
        <v>68</v>
      </c>
      <c r="B21" s="20" t="s">
        <v>52</v>
      </c>
      <c r="C21" s="47">
        <f t="shared" si="0"/>
        <v>128266870.28</v>
      </c>
      <c r="D21" s="47">
        <f t="shared" si="1"/>
        <v>128253421.22</v>
      </c>
      <c r="G21" s="33">
        <v>112000000</v>
      </c>
      <c r="H21" s="43">
        <v>128266870.28</v>
      </c>
      <c r="I21" s="33">
        <v>128253421.22</v>
      </c>
      <c r="J21" s="43">
        <v>128253421.22</v>
      </c>
      <c r="K21" s="33">
        <v>128253421.22</v>
      </c>
      <c r="L21" s="33">
        <v>128253421.22</v>
      </c>
      <c r="M21" s="39">
        <f t="shared" si="2"/>
        <v>13449.060000002384</v>
      </c>
      <c r="O21" s="35">
        <f t="shared" si="3"/>
        <v>0</v>
      </c>
      <c r="P21" s="40">
        <f t="shared" si="4"/>
        <v>0</v>
      </c>
    </row>
    <row r="22" spans="1:17">
      <c r="A22" s="36" t="s">
        <v>68</v>
      </c>
      <c r="B22" s="20" t="s">
        <v>53</v>
      </c>
      <c r="C22" s="47">
        <f t="shared" si="0"/>
        <v>2562539.84</v>
      </c>
      <c r="D22" s="47">
        <f t="shared" si="1"/>
        <v>2562539.61</v>
      </c>
      <c r="G22" s="33">
        <v>3600000</v>
      </c>
      <c r="H22" s="43">
        <v>2562539.84</v>
      </c>
      <c r="I22" s="33">
        <v>2562539.61</v>
      </c>
      <c r="J22" s="43">
        <v>2562539.61</v>
      </c>
      <c r="K22" s="33">
        <v>2562539.61</v>
      </c>
      <c r="L22" s="33">
        <v>2562539.61</v>
      </c>
      <c r="M22" s="39">
        <f t="shared" si="2"/>
        <v>0.22999999998137355</v>
      </c>
      <c r="O22" s="35">
        <f t="shared" si="3"/>
        <v>0</v>
      </c>
      <c r="P22" s="40">
        <f t="shared" si="4"/>
        <v>0</v>
      </c>
    </row>
    <row r="23" spans="1:17" ht="13.5">
      <c r="A23" s="36" t="s">
        <v>68</v>
      </c>
      <c r="B23" s="51" t="s">
        <v>93</v>
      </c>
      <c r="C23" s="47">
        <f t="shared" si="0"/>
        <v>0</v>
      </c>
      <c r="D23" s="47">
        <f t="shared" si="1"/>
        <v>0</v>
      </c>
      <c r="G23" s="33">
        <v>43761838.310000002</v>
      </c>
      <c r="H23" s="43">
        <v>0</v>
      </c>
      <c r="I23" s="33">
        <v>0</v>
      </c>
      <c r="J23" s="43">
        <v>0</v>
      </c>
      <c r="K23" s="33">
        <v>0</v>
      </c>
      <c r="L23" s="33">
        <v>0</v>
      </c>
      <c r="M23" s="39">
        <f t="shared" si="2"/>
        <v>0</v>
      </c>
      <c r="O23" s="35">
        <f t="shared" si="3"/>
        <v>0</v>
      </c>
      <c r="P23" s="40">
        <f t="shared" si="4"/>
        <v>0</v>
      </c>
    </row>
    <row r="24" spans="1:17">
      <c r="A24" s="36" t="s">
        <v>68</v>
      </c>
      <c r="B24" s="20" t="s">
        <v>54</v>
      </c>
      <c r="C24" s="47">
        <f t="shared" si="0"/>
        <v>50037460.159999996</v>
      </c>
      <c r="D24" s="47">
        <f t="shared" si="1"/>
        <v>50037460.119999997</v>
      </c>
      <c r="G24" s="33">
        <v>0</v>
      </c>
      <c r="H24" s="43">
        <v>50037460.159999996</v>
      </c>
      <c r="I24" s="33">
        <v>50037460.119999997</v>
      </c>
      <c r="J24" s="43">
        <v>50037460.119999997</v>
      </c>
      <c r="K24" s="33">
        <v>50037268.719999999</v>
      </c>
      <c r="L24" s="33">
        <v>50037268.719999999</v>
      </c>
      <c r="M24" s="39">
        <f t="shared" si="2"/>
        <v>3.9999999105930328E-2</v>
      </c>
      <c r="O24" s="35">
        <f t="shared" si="3"/>
        <v>0</v>
      </c>
      <c r="P24" s="40">
        <f t="shared" si="4"/>
        <v>0</v>
      </c>
    </row>
    <row r="25" spans="1:17" s="21" customFormat="1" ht="33.75" customHeight="1">
      <c r="A25" s="36">
        <v>1</v>
      </c>
      <c r="B25" s="26" t="s">
        <v>55</v>
      </c>
      <c r="C25" s="50">
        <f t="shared" si="0"/>
        <v>180866870.28</v>
      </c>
      <c r="D25" s="50">
        <f t="shared" si="1"/>
        <v>180853420.94999999</v>
      </c>
      <c r="E25" s="41"/>
      <c r="F25" s="41"/>
      <c r="G25" s="32">
        <f>SUM(G17:G24)</f>
        <v>159361838.31</v>
      </c>
      <c r="H25" s="32">
        <f t="shared" ref="H25:M25" si="6">SUM(H17:H24)</f>
        <v>180866870.28</v>
      </c>
      <c r="I25" s="32">
        <f t="shared" si="6"/>
        <v>180853420.94999999</v>
      </c>
      <c r="J25" s="32">
        <f t="shared" si="6"/>
        <v>180853420.94999999</v>
      </c>
      <c r="K25" s="32">
        <f t="shared" si="6"/>
        <v>180853229.55000001</v>
      </c>
      <c r="L25" s="32">
        <f t="shared" si="6"/>
        <v>180853229.55000001</v>
      </c>
      <c r="M25" s="32">
        <f t="shared" si="6"/>
        <v>13449.330000001471</v>
      </c>
      <c r="N25" s="41"/>
      <c r="O25" s="35">
        <f t="shared" si="3"/>
        <v>0</v>
      </c>
      <c r="P25" s="40">
        <f t="shared" si="4"/>
        <v>0</v>
      </c>
    </row>
    <row r="26" spans="1:17" ht="13.5">
      <c r="A26" s="36" t="s">
        <v>68</v>
      </c>
      <c r="B26" s="51" t="s">
        <v>64</v>
      </c>
      <c r="C26" s="47">
        <f t="shared" si="0"/>
        <v>0</v>
      </c>
      <c r="D26" s="47">
        <f t="shared" si="1"/>
        <v>0</v>
      </c>
      <c r="G26" s="33">
        <v>0</v>
      </c>
      <c r="H26" s="43">
        <v>0</v>
      </c>
      <c r="I26" s="33">
        <v>0</v>
      </c>
      <c r="J26" s="43">
        <v>0</v>
      </c>
      <c r="K26" s="33">
        <v>0</v>
      </c>
      <c r="L26" s="33">
        <v>0</v>
      </c>
      <c r="M26" s="39">
        <f t="shared" si="2"/>
        <v>0</v>
      </c>
      <c r="O26" s="35">
        <f t="shared" si="3"/>
        <v>0</v>
      </c>
      <c r="P26" s="40">
        <f t="shared" si="4"/>
        <v>0</v>
      </c>
    </row>
    <row r="27" spans="1:17" ht="13.5">
      <c r="A27" s="36" t="s">
        <v>68</v>
      </c>
      <c r="B27" s="51" t="s">
        <v>66</v>
      </c>
      <c r="C27" s="47">
        <f t="shared" si="0"/>
        <v>0</v>
      </c>
      <c r="D27" s="47">
        <f t="shared" si="1"/>
        <v>0</v>
      </c>
      <c r="G27" s="33">
        <v>936478</v>
      </c>
      <c r="H27" s="43">
        <v>0</v>
      </c>
      <c r="I27" s="33">
        <v>0</v>
      </c>
      <c r="J27" s="43">
        <v>0</v>
      </c>
      <c r="K27" s="33">
        <v>0</v>
      </c>
      <c r="L27" s="33">
        <v>0</v>
      </c>
      <c r="M27" s="39">
        <f t="shared" si="2"/>
        <v>0</v>
      </c>
      <c r="O27" s="35">
        <f t="shared" si="3"/>
        <v>0</v>
      </c>
      <c r="P27" s="40">
        <f t="shared" si="4"/>
        <v>0</v>
      </c>
    </row>
    <row r="28" spans="1:17" ht="13.5">
      <c r="A28" s="36" t="s">
        <v>68</v>
      </c>
      <c r="B28" s="51" t="s">
        <v>65</v>
      </c>
      <c r="C28" s="47">
        <f t="shared" si="0"/>
        <v>36576745.280000001</v>
      </c>
      <c r="D28" s="47">
        <f t="shared" si="1"/>
        <v>36575650.450000003</v>
      </c>
      <c r="G28" s="33">
        <v>30576745.280000001</v>
      </c>
      <c r="H28" s="43">
        <v>36576745.280000001</v>
      </c>
      <c r="I28" s="33">
        <v>36575650.450000003</v>
      </c>
      <c r="J28" s="43">
        <v>36575650.450000003</v>
      </c>
      <c r="K28" s="33">
        <v>36575841.850000001</v>
      </c>
      <c r="L28" s="33">
        <v>36575841.850000001</v>
      </c>
      <c r="M28" s="39">
        <f t="shared" si="2"/>
        <v>1094.8299999982119</v>
      </c>
      <c r="O28" s="35">
        <f>+C28-H28</f>
        <v>0</v>
      </c>
      <c r="P28" s="40">
        <f>+D28-J28</f>
        <v>0</v>
      </c>
    </row>
    <row r="29" spans="1:17" ht="25.5">
      <c r="A29" s="36">
        <v>1</v>
      </c>
      <c r="B29" s="26" t="s">
        <v>56</v>
      </c>
      <c r="C29" s="47">
        <f t="shared" si="0"/>
        <v>36576745.280000001</v>
      </c>
      <c r="D29" s="47">
        <f t="shared" si="1"/>
        <v>36575650.450000003</v>
      </c>
      <c r="E29" s="41"/>
      <c r="F29" s="41"/>
      <c r="G29" s="32">
        <f>SUM(G26:G28)</f>
        <v>31513223.280000001</v>
      </c>
      <c r="H29" s="32">
        <f t="shared" ref="H29:M29" si="7">SUM(H26:H28)</f>
        <v>36576745.280000001</v>
      </c>
      <c r="I29" s="32">
        <f t="shared" si="7"/>
        <v>36575650.450000003</v>
      </c>
      <c r="J29" s="32">
        <f t="shared" si="7"/>
        <v>36575650.450000003</v>
      </c>
      <c r="K29" s="32">
        <f t="shared" si="7"/>
        <v>36575841.850000001</v>
      </c>
      <c r="L29" s="32">
        <f t="shared" si="7"/>
        <v>36575841.850000001</v>
      </c>
      <c r="M29" s="32">
        <f t="shared" si="7"/>
        <v>1094.8299999982119</v>
      </c>
      <c r="N29" s="41"/>
      <c r="O29" s="35">
        <f t="shared" si="3"/>
        <v>0</v>
      </c>
      <c r="P29" s="40">
        <f t="shared" si="4"/>
        <v>0</v>
      </c>
      <c r="Q29" s="21"/>
    </row>
    <row r="30" spans="1:17" ht="38.25">
      <c r="A30" s="36">
        <v>1</v>
      </c>
      <c r="B30" s="26" t="s">
        <v>58</v>
      </c>
      <c r="C30" s="50">
        <f t="shared" si="0"/>
        <v>0</v>
      </c>
      <c r="D30" s="50">
        <f t="shared" si="1"/>
        <v>0</v>
      </c>
      <c r="E30" s="41"/>
      <c r="F30" s="41"/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41"/>
      <c r="O30" s="35">
        <f t="shared" si="3"/>
        <v>0</v>
      </c>
      <c r="P30" s="40">
        <f t="shared" si="4"/>
        <v>0</v>
      </c>
      <c r="Q30" s="21"/>
    </row>
    <row r="31" spans="1:17">
      <c r="A31" s="36" t="s">
        <v>68</v>
      </c>
      <c r="B31" s="20" t="s">
        <v>145</v>
      </c>
      <c r="C31" s="47">
        <f t="shared" si="0"/>
        <v>0</v>
      </c>
      <c r="D31" s="47">
        <f t="shared" si="1"/>
        <v>0</v>
      </c>
      <c r="G31" s="42">
        <v>31570000</v>
      </c>
      <c r="H31" s="38">
        <v>0</v>
      </c>
      <c r="I31" s="42">
        <v>0</v>
      </c>
      <c r="J31" s="38">
        <v>0</v>
      </c>
      <c r="K31" s="42">
        <v>0</v>
      </c>
      <c r="L31" s="42">
        <v>0</v>
      </c>
      <c r="M31" s="39">
        <f>+H31-J31</f>
        <v>0</v>
      </c>
      <c r="O31" s="35">
        <f t="shared" si="3"/>
        <v>0</v>
      </c>
      <c r="P31" s="40">
        <f t="shared" si="4"/>
        <v>0</v>
      </c>
    </row>
    <row r="32" spans="1:17" ht="25.5">
      <c r="A32" s="36">
        <v>1</v>
      </c>
      <c r="B32" s="26" t="s">
        <v>59</v>
      </c>
      <c r="C32" s="50">
        <f t="shared" si="0"/>
        <v>0</v>
      </c>
      <c r="D32" s="50">
        <f t="shared" si="1"/>
        <v>0</v>
      </c>
      <c r="E32" s="41"/>
      <c r="F32" s="41"/>
      <c r="G32" s="32">
        <f t="shared" ref="G32:M32" si="8">SUM(G30:G31)</f>
        <v>31570000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41"/>
      <c r="O32" s="35">
        <f t="shared" si="3"/>
        <v>0</v>
      </c>
      <c r="P32" s="40">
        <f t="shared" si="4"/>
        <v>0</v>
      </c>
      <c r="Q32" s="21"/>
    </row>
    <row r="33" spans="1:17" ht="25.5">
      <c r="A33" s="36">
        <v>1</v>
      </c>
      <c r="B33" s="26" t="s">
        <v>60</v>
      </c>
      <c r="C33" s="50">
        <f t="shared" si="0"/>
        <v>0</v>
      </c>
      <c r="D33" s="50">
        <f t="shared" si="1"/>
        <v>0</v>
      </c>
      <c r="E33" s="41"/>
      <c r="F33" s="41"/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41"/>
      <c r="O33" s="35">
        <f t="shared" si="3"/>
        <v>0</v>
      </c>
      <c r="P33" s="40">
        <f t="shared" si="4"/>
        <v>0</v>
      </c>
      <c r="Q33" s="21"/>
    </row>
    <row r="34" spans="1:17" ht="25.5">
      <c r="A34" s="36">
        <v>1</v>
      </c>
      <c r="B34" s="26" t="s">
        <v>61</v>
      </c>
      <c r="C34" s="50">
        <f t="shared" si="0"/>
        <v>0</v>
      </c>
      <c r="D34" s="50">
        <f t="shared" si="1"/>
        <v>0</v>
      </c>
      <c r="E34" s="41"/>
      <c r="F34" s="41"/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41"/>
      <c r="O34" s="35">
        <f t="shared" si="3"/>
        <v>0</v>
      </c>
      <c r="P34" s="40">
        <f t="shared" si="4"/>
        <v>0</v>
      </c>
      <c r="Q34" s="21"/>
    </row>
    <row r="35" spans="1:17" ht="25.5">
      <c r="A35" s="36">
        <v>1</v>
      </c>
      <c r="B35" s="26" t="s">
        <v>62</v>
      </c>
      <c r="C35" s="50">
        <f t="shared" si="0"/>
        <v>0</v>
      </c>
      <c r="D35" s="50">
        <f t="shared" si="1"/>
        <v>0</v>
      </c>
      <c r="E35" s="41"/>
      <c r="F35" s="41"/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41"/>
      <c r="O35" s="35">
        <f t="shared" si="3"/>
        <v>0</v>
      </c>
      <c r="P35" s="40">
        <f t="shared" si="4"/>
        <v>0</v>
      </c>
      <c r="Q35" s="21"/>
    </row>
    <row r="36" spans="1:17">
      <c r="A36" s="36" t="s">
        <v>68</v>
      </c>
      <c r="B36" s="20" t="s">
        <v>146</v>
      </c>
      <c r="C36" s="47">
        <f t="shared" si="0"/>
        <v>9122450.3300000001</v>
      </c>
      <c r="D36" s="47">
        <f t="shared" si="1"/>
        <v>9122450.3300000001</v>
      </c>
      <c r="G36" s="33">
        <f t="shared" ref="G36:L36" si="9">5691695.8+3430754.53</f>
        <v>9122450.3300000001</v>
      </c>
      <c r="H36" s="43">
        <f t="shared" si="9"/>
        <v>9122450.3300000001</v>
      </c>
      <c r="I36" s="33">
        <f t="shared" si="9"/>
        <v>9122450.3300000001</v>
      </c>
      <c r="J36" s="33">
        <f t="shared" si="9"/>
        <v>9122450.3300000001</v>
      </c>
      <c r="K36" s="33">
        <f t="shared" si="9"/>
        <v>9122450.3300000001</v>
      </c>
      <c r="L36" s="33">
        <f t="shared" si="9"/>
        <v>9122450.3300000001</v>
      </c>
      <c r="M36" s="39">
        <f>+H36-J36</f>
        <v>0</v>
      </c>
      <c r="O36" s="35">
        <f t="shared" si="3"/>
        <v>0</v>
      </c>
      <c r="P36" s="40">
        <f t="shared" si="4"/>
        <v>0</v>
      </c>
    </row>
    <row r="37" spans="1:17">
      <c r="A37" s="36" t="s">
        <v>68</v>
      </c>
      <c r="B37" s="20" t="s">
        <v>147</v>
      </c>
      <c r="C37" s="47">
        <f t="shared" si="0"/>
        <v>167562944.78</v>
      </c>
      <c r="D37" s="47">
        <f t="shared" si="1"/>
        <v>167562944.78</v>
      </c>
      <c r="G37" s="33">
        <f>136483151.41+19380608.97</f>
        <v>155863760.38</v>
      </c>
      <c r="H37" s="43">
        <f>148182335.81+19380608.97</f>
        <v>167562944.78</v>
      </c>
      <c r="I37" s="58">
        <f>148182335.81+19380608.97</f>
        <v>167562944.78</v>
      </c>
      <c r="J37" s="58">
        <f>148182335.81+19380608.97</f>
        <v>167562944.78</v>
      </c>
      <c r="K37" s="58">
        <f>148182335.81+19380608.97</f>
        <v>167562944.78</v>
      </c>
      <c r="L37" s="58">
        <f>148182335.81+19380608.97</f>
        <v>167562944.78</v>
      </c>
      <c r="M37" s="39">
        <f>+H37-J37</f>
        <v>0</v>
      </c>
      <c r="O37" s="35">
        <f t="shared" si="3"/>
        <v>0</v>
      </c>
      <c r="P37" s="40">
        <f t="shared" si="4"/>
        <v>0</v>
      </c>
    </row>
    <row r="38" spans="1:17" ht="25.5">
      <c r="A38" s="36">
        <v>1</v>
      </c>
      <c r="B38" s="26" t="s">
        <v>63</v>
      </c>
      <c r="C38" s="50">
        <f t="shared" si="0"/>
        <v>176685395.11000001</v>
      </c>
      <c r="D38" s="50">
        <f t="shared" si="1"/>
        <v>176685395.11000001</v>
      </c>
      <c r="E38" s="41"/>
      <c r="F38" s="41"/>
      <c r="G38" s="28">
        <f t="shared" ref="G38:M38" si="10">SUM(G34:G37)</f>
        <v>164986210.71000001</v>
      </c>
      <c r="H38" s="28">
        <f t="shared" si="10"/>
        <v>176685395.11000001</v>
      </c>
      <c r="I38" s="28">
        <f t="shared" si="10"/>
        <v>176685395.11000001</v>
      </c>
      <c r="J38" s="28">
        <f t="shared" si="10"/>
        <v>176685395.11000001</v>
      </c>
      <c r="K38" s="28">
        <f t="shared" si="10"/>
        <v>176685395.11000001</v>
      </c>
      <c r="L38" s="28">
        <f t="shared" si="10"/>
        <v>176685395.11000001</v>
      </c>
      <c r="M38" s="28">
        <f t="shared" si="10"/>
        <v>0</v>
      </c>
      <c r="N38" s="41"/>
      <c r="O38" s="35">
        <f t="shared" si="3"/>
        <v>0</v>
      </c>
      <c r="P38" s="40">
        <f t="shared" si="4"/>
        <v>0</v>
      </c>
      <c r="Q38" s="21"/>
    </row>
    <row r="39" spans="1:17">
      <c r="A39" s="36" t="s">
        <v>68</v>
      </c>
      <c r="B39" s="27"/>
      <c r="C39" s="47">
        <f t="shared" si="0"/>
        <v>0</v>
      </c>
      <c r="D39" s="47">
        <f t="shared" si="1"/>
        <v>0</v>
      </c>
      <c r="E39" s="41"/>
      <c r="F39" s="41"/>
      <c r="G39" s="32"/>
      <c r="H39" s="32"/>
      <c r="I39" s="32"/>
      <c r="J39" s="32"/>
      <c r="K39" s="32"/>
      <c r="L39" s="32"/>
      <c r="M39" s="32"/>
      <c r="N39" s="41"/>
      <c r="O39" s="35">
        <f t="shared" si="3"/>
        <v>0</v>
      </c>
      <c r="P39" s="40">
        <f t="shared" si="4"/>
        <v>0</v>
      </c>
      <c r="Q39" s="21"/>
    </row>
    <row r="40" spans="1:17">
      <c r="A40" s="36" t="s">
        <v>68</v>
      </c>
      <c r="B40" s="27"/>
      <c r="C40" s="47">
        <f t="shared" si="0"/>
        <v>0</v>
      </c>
      <c r="D40" s="47">
        <f t="shared" si="1"/>
        <v>0</v>
      </c>
      <c r="E40" s="41"/>
      <c r="F40" s="41"/>
      <c r="G40" s="32"/>
      <c r="H40" s="32"/>
      <c r="I40" s="32"/>
      <c r="J40" s="32"/>
      <c r="K40" s="32"/>
      <c r="L40" s="32"/>
      <c r="M40" s="32"/>
      <c r="N40" s="41"/>
      <c r="O40" s="35">
        <f t="shared" si="3"/>
        <v>0</v>
      </c>
      <c r="P40" s="40">
        <f t="shared" si="4"/>
        <v>0</v>
      </c>
      <c r="Q40" s="21"/>
    </row>
    <row r="41" spans="1:17">
      <c r="A41" s="36">
        <v>2</v>
      </c>
      <c r="B41" s="29" t="s">
        <v>5</v>
      </c>
      <c r="C41" s="34">
        <f>+C16+C25+C29+C30+C32+C33+C34+C35+C38</f>
        <v>1054157408</v>
      </c>
      <c r="D41" s="34">
        <f>+D16+D25+D29+D30+D32+D33+D34+D35+D38</f>
        <v>1054142863.84</v>
      </c>
      <c r="G41" s="34">
        <f t="shared" ref="G41:M41" si="11">+G16+G25+G29+G30+G32+G33+G34+G35+G38</f>
        <v>964349685</v>
      </c>
      <c r="H41" s="34">
        <f t="shared" si="11"/>
        <v>1054157408</v>
      </c>
      <c r="I41" s="34">
        <f t="shared" si="11"/>
        <v>1054142863.84</v>
      </c>
      <c r="J41" s="34">
        <f t="shared" si="11"/>
        <v>1054142863.84</v>
      </c>
      <c r="K41" s="34">
        <f t="shared" si="11"/>
        <v>1054142863.8400002</v>
      </c>
      <c r="L41" s="34">
        <f t="shared" si="11"/>
        <v>1054142863.8400002</v>
      </c>
      <c r="M41" s="34">
        <f t="shared" si="11"/>
        <v>14544.159999999683</v>
      </c>
      <c r="O41" s="35">
        <f t="shared" si="3"/>
        <v>0</v>
      </c>
      <c r="P41" s="40">
        <f t="shared" si="4"/>
        <v>0</v>
      </c>
    </row>
    <row r="42" spans="1:17" ht="21.75" customHeight="1">
      <c r="B42" s="69" t="s">
        <v>40</v>
      </c>
      <c r="C42" s="69"/>
      <c r="D42" s="69"/>
    </row>
    <row r="44" spans="1:17" s="21" customFormat="1">
      <c r="A44" s="36"/>
      <c r="B44" s="30"/>
      <c r="C44" s="35"/>
      <c r="D44" s="23"/>
      <c r="E44" s="30"/>
      <c r="F44" s="30"/>
      <c r="G44" s="35"/>
      <c r="H44" s="31"/>
      <c r="I44" s="35"/>
      <c r="J44" s="31"/>
      <c r="K44" s="35"/>
      <c r="L44" s="35"/>
      <c r="M44" s="30"/>
      <c r="N44" s="30"/>
      <c r="O44" s="30"/>
      <c r="P44" s="37"/>
      <c r="Q44"/>
    </row>
    <row r="46" spans="1:17" s="21" customFormat="1" ht="42" customHeight="1">
      <c r="A46" s="36"/>
      <c r="B46" s="71" t="s">
        <v>148</v>
      </c>
      <c r="C46" s="72"/>
      <c r="D46" s="72"/>
      <c r="E46" s="30"/>
      <c r="F46" s="30"/>
      <c r="G46" s="35"/>
      <c r="H46" s="31"/>
      <c r="I46" s="35"/>
      <c r="J46" s="31"/>
      <c r="K46" s="35"/>
      <c r="L46" s="35"/>
      <c r="M46" s="30"/>
      <c r="N46" s="30"/>
      <c r="O46" s="30"/>
      <c r="P46" s="37"/>
      <c r="Q46"/>
    </row>
    <row r="48" spans="1:17" s="21" customFormat="1" ht="38.25" customHeight="1">
      <c r="A48" s="36"/>
      <c r="B48" s="70"/>
      <c r="C48" s="70"/>
      <c r="D48" s="70"/>
      <c r="E48" s="30"/>
      <c r="F48" s="30"/>
      <c r="G48" s="35"/>
      <c r="H48" s="31"/>
      <c r="I48" s="35"/>
      <c r="J48" s="31"/>
      <c r="K48" s="35"/>
      <c r="L48" s="35"/>
      <c r="M48" s="30"/>
      <c r="N48" s="30"/>
      <c r="O48" s="30"/>
      <c r="P48" s="37"/>
      <c r="Q48"/>
    </row>
    <row r="49" spans="1:17" s="21" customFormat="1">
      <c r="A49" s="36"/>
      <c r="B49" s="30"/>
      <c r="C49" s="35"/>
      <c r="D49" s="23"/>
      <c r="E49" s="30"/>
      <c r="F49" s="30"/>
      <c r="G49" s="35"/>
      <c r="H49" s="31"/>
      <c r="I49" s="35"/>
      <c r="J49" s="31"/>
      <c r="K49" s="35"/>
      <c r="L49" s="35"/>
      <c r="M49" s="30"/>
      <c r="N49" s="30"/>
      <c r="O49" s="30"/>
      <c r="P49" s="37"/>
      <c r="Q49"/>
    </row>
    <row r="50" spans="1:17" s="21" customFormat="1">
      <c r="A50" s="36"/>
      <c r="B50" s="30"/>
      <c r="C50" s="35"/>
      <c r="D50" s="23"/>
      <c r="E50" s="30"/>
      <c r="F50" s="30"/>
      <c r="G50" s="35"/>
      <c r="H50" s="31"/>
      <c r="I50" s="35"/>
      <c r="J50" s="31"/>
      <c r="K50" s="35"/>
      <c r="L50" s="35"/>
      <c r="M50" s="30"/>
      <c r="N50" s="30"/>
      <c r="O50" s="30"/>
      <c r="P50" s="37"/>
      <c r="Q50"/>
    </row>
    <row r="51" spans="1:17" s="21" customFormat="1">
      <c r="A51" s="36"/>
      <c r="B51" s="30"/>
      <c r="C51" s="35"/>
      <c r="D51" s="23"/>
      <c r="E51" s="30"/>
      <c r="F51" s="30"/>
      <c r="G51" s="35"/>
      <c r="H51" s="31"/>
      <c r="I51" s="35"/>
      <c r="J51" s="31"/>
      <c r="K51" s="35"/>
      <c r="L51" s="35"/>
      <c r="M51" s="30"/>
      <c r="N51" s="30"/>
      <c r="O51" s="30"/>
      <c r="P51" s="37"/>
      <c r="Q51"/>
    </row>
    <row r="54" spans="1:17" s="21" customFormat="1" ht="24.75" customHeight="1">
      <c r="A54" s="36"/>
      <c r="B54" s="30"/>
      <c r="C54" s="35"/>
      <c r="D54" s="23"/>
      <c r="E54" s="30"/>
      <c r="F54" s="30"/>
      <c r="G54" s="35"/>
      <c r="H54" s="31"/>
      <c r="I54" s="35"/>
      <c r="J54" s="31"/>
      <c r="K54" s="35"/>
      <c r="L54" s="35"/>
      <c r="M54" s="30"/>
      <c r="N54" s="30"/>
      <c r="O54" s="30"/>
      <c r="P54" s="37"/>
      <c r="Q54"/>
    </row>
    <row r="55" spans="1:17" s="21" customFormat="1">
      <c r="A55" s="36"/>
      <c r="B55" s="30"/>
      <c r="C55" s="35"/>
      <c r="D55" s="23"/>
      <c r="E55" s="30"/>
      <c r="F55" s="30"/>
      <c r="G55" s="35"/>
      <c r="H55" s="31"/>
      <c r="I55" s="35"/>
      <c r="J55" s="31"/>
      <c r="K55" s="35"/>
      <c r="L55" s="35"/>
      <c r="M55" s="30"/>
      <c r="N55" s="30"/>
      <c r="O55" s="30"/>
      <c r="P55" s="37"/>
      <c r="Q55"/>
    </row>
    <row r="56" spans="1:17" s="21" customFormat="1">
      <c r="A56" s="36"/>
      <c r="B56" s="30"/>
      <c r="C56" s="35"/>
      <c r="D56" s="23"/>
      <c r="E56" s="30"/>
      <c r="F56" s="30"/>
      <c r="G56" s="35"/>
      <c r="H56" s="31"/>
      <c r="I56" s="35"/>
      <c r="J56" s="31"/>
      <c r="K56" s="35"/>
      <c r="L56" s="35"/>
      <c r="M56" s="30"/>
      <c r="N56" s="30"/>
      <c r="O56" s="30"/>
      <c r="P56" s="37"/>
      <c r="Q56"/>
    </row>
    <row r="57" spans="1:17" ht="23.25" customHeight="1"/>
    <row r="58" spans="1:17" ht="32.25" customHeight="1"/>
  </sheetData>
  <autoFilter ref="A6:H58"/>
  <mergeCells count="3">
    <mergeCell ref="B42:D42"/>
    <mergeCell ref="B48:D48"/>
    <mergeCell ref="B46:D46"/>
  </mergeCells>
  <pageMargins left="0.70866141732283472" right="0.70866141732283472" top="0.74803149606299213" bottom="0.74803149606299213" header="0.31496062992125984" footer="0.31496062992125984"/>
  <pageSetup scale="7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L78"/>
  <sheetViews>
    <sheetView workbookViewId="0">
      <selection activeCell="D16" sqref="D16"/>
    </sheetView>
  </sheetViews>
  <sheetFormatPr baseColWidth="10" defaultRowHeight="12.75"/>
  <cols>
    <col min="1" max="1" width="4" customWidth="1"/>
    <col min="2" max="2" width="29" style="2" customWidth="1"/>
    <col min="3" max="3" width="13.28515625" style="5" customWidth="1"/>
    <col min="4" max="4" width="16.28515625" style="5" customWidth="1"/>
    <col min="5" max="5" width="13.28515625" style="5" customWidth="1"/>
    <col min="6" max="6" width="15.42578125" style="5" customWidth="1"/>
    <col min="7" max="7" width="22" style="5" customWidth="1"/>
    <col min="8" max="10" width="13.28515625" style="5" customWidth="1"/>
    <col min="11" max="11" width="16.85546875" style="4" customWidth="1"/>
    <col min="12" max="12" width="10.140625" customWidth="1"/>
  </cols>
  <sheetData>
    <row r="1" spans="1:12" ht="16.5" customHeight="1">
      <c r="A1" s="9"/>
      <c r="B1" s="7" t="s">
        <v>0</v>
      </c>
      <c r="C1" s="8"/>
      <c r="D1" s="8"/>
      <c r="E1" s="8"/>
      <c r="F1" s="8"/>
      <c r="G1" s="8"/>
      <c r="H1" s="8"/>
      <c r="I1" s="8"/>
      <c r="J1" s="8"/>
      <c r="K1" s="16"/>
      <c r="L1" s="9"/>
    </row>
    <row r="2" spans="1:12">
      <c r="A2" s="9"/>
      <c r="B2" s="7" t="s">
        <v>35</v>
      </c>
      <c r="C2" s="8"/>
      <c r="D2" s="8"/>
      <c r="E2" s="8"/>
      <c r="F2" s="8"/>
      <c r="G2" s="45"/>
      <c r="H2" s="8"/>
      <c r="I2" s="8"/>
      <c r="J2" s="8"/>
      <c r="K2" s="16"/>
      <c r="L2" s="9"/>
    </row>
    <row r="3" spans="1:12">
      <c r="A3" s="9"/>
      <c r="B3" s="7" t="s">
        <v>81</v>
      </c>
      <c r="C3" s="8"/>
      <c r="D3" s="8"/>
      <c r="E3" s="8"/>
      <c r="F3" s="8"/>
      <c r="G3" s="8"/>
      <c r="H3" s="8"/>
      <c r="I3" s="8"/>
      <c r="J3" s="8"/>
      <c r="K3" s="16"/>
      <c r="L3" s="9"/>
    </row>
    <row r="4" spans="1:12">
      <c r="C4" s="3"/>
      <c r="D4" s="3"/>
      <c r="E4" s="3"/>
      <c r="F4" s="3"/>
      <c r="G4" s="3"/>
      <c r="H4" s="3"/>
      <c r="I4" s="3"/>
      <c r="J4" s="3"/>
      <c r="K4" s="17"/>
    </row>
    <row r="5" spans="1:12">
      <c r="B5" s="78" t="s">
        <v>6</v>
      </c>
      <c r="C5" s="73" t="s">
        <v>7</v>
      </c>
      <c r="D5" s="73"/>
      <c r="E5" s="73" t="s">
        <v>8</v>
      </c>
      <c r="F5" s="73"/>
      <c r="G5" s="73" t="s">
        <v>9</v>
      </c>
      <c r="H5" s="73"/>
      <c r="I5" s="73" t="s">
        <v>10</v>
      </c>
      <c r="J5" s="73"/>
      <c r="K5" s="74" t="s">
        <v>22</v>
      </c>
    </row>
    <row r="6" spans="1:12" ht="24">
      <c r="B6" s="79"/>
      <c r="C6" s="11" t="s">
        <v>21</v>
      </c>
      <c r="D6" s="11" t="s">
        <v>36</v>
      </c>
      <c r="E6" s="11" t="s">
        <v>21</v>
      </c>
      <c r="F6" s="11" t="s">
        <v>36</v>
      </c>
      <c r="G6" s="11" t="s">
        <v>21</v>
      </c>
      <c r="H6" s="11" t="s">
        <v>36</v>
      </c>
      <c r="I6" s="11" t="s">
        <v>21</v>
      </c>
      <c r="J6" s="11" t="s">
        <v>36</v>
      </c>
      <c r="K6" s="75"/>
    </row>
    <row r="7" spans="1:12">
      <c r="A7" s="1"/>
      <c r="B7" s="12" t="s">
        <v>11</v>
      </c>
      <c r="C7" s="13" t="s">
        <v>12</v>
      </c>
      <c r="D7" s="13" t="s">
        <v>13</v>
      </c>
      <c r="E7" s="13" t="s">
        <v>14</v>
      </c>
      <c r="F7" s="13" t="s">
        <v>15</v>
      </c>
      <c r="G7" s="13" t="s">
        <v>16</v>
      </c>
      <c r="H7" s="13" t="s">
        <v>17</v>
      </c>
      <c r="I7" s="13" t="s">
        <v>18</v>
      </c>
      <c r="J7" s="13" t="s">
        <v>19</v>
      </c>
      <c r="K7" s="13" t="s">
        <v>20</v>
      </c>
      <c r="L7" s="1"/>
    </row>
    <row r="8" spans="1:12" ht="25.5">
      <c r="B8" s="46" t="s">
        <v>139</v>
      </c>
      <c r="C8" s="6"/>
      <c r="D8" s="19"/>
      <c r="E8" s="6"/>
      <c r="F8" s="6"/>
      <c r="G8" s="6"/>
      <c r="H8" s="19"/>
      <c r="I8" s="6"/>
      <c r="J8" s="6"/>
      <c r="K8" s="18"/>
    </row>
    <row r="9" spans="1:12" ht="51">
      <c r="B9" s="10" t="s">
        <v>94</v>
      </c>
      <c r="C9" s="6" t="s">
        <v>23</v>
      </c>
      <c r="D9" s="19">
        <v>875500</v>
      </c>
      <c r="E9" s="6" t="s">
        <v>27</v>
      </c>
      <c r="F9" s="6">
        <v>0</v>
      </c>
      <c r="G9" s="6" t="s">
        <v>37</v>
      </c>
      <c r="H9" s="19">
        <v>0</v>
      </c>
      <c r="I9" s="6" t="s">
        <v>24</v>
      </c>
      <c r="J9" s="6">
        <v>0</v>
      </c>
      <c r="K9" s="18">
        <f>+D9+F9+H9+J9</f>
        <v>875500</v>
      </c>
    </row>
    <row r="10" spans="1:12" ht="25.5">
      <c r="B10" s="10" t="s">
        <v>99</v>
      </c>
      <c r="C10" s="6" t="s">
        <v>100</v>
      </c>
      <c r="D10" s="19">
        <v>1436205</v>
      </c>
      <c r="E10" s="6" t="s">
        <v>27</v>
      </c>
      <c r="F10" s="6">
        <v>0</v>
      </c>
      <c r="G10" s="6" t="s">
        <v>26</v>
      </c>
      <c r="H10" s="19">
        <v>0</v>
      </c>
      <c r="I10" s="6"/>
      <c r="J10" s="6">
        <v>0</v>
      </c>
      <c r="K10" s="18">
        <f t="shared" ref="K10:K17" si="0">+D10+F10+H10+J10</f>
        <v>1436205</v>
      </c>
    </row>
    <row r="11" spans="1:12" ht="38.25">
      <c r="B11" s="10" t="s">
        <v>102</v>
      </c>
      <c r="C11" s="6" t="s">
        <v>28</v>
      </c>
      <c r="D11" s="19">
        <v>153231735.46000001</v>
      </c>
      <c r="E11" s="6" t="s">
        <v>27</v>
      </c>
      <c r="F11" s="6">
        <v>0</v>
      </c>
      <c r="G11" s="6" t="s">
        <v>38</v>
      </c>
      <c r="H11" s="19">
        <v>0</v>
      </c>
      <c r="I11" s="44" t="s">
        <v>77</v>
      </c>
      <c r="J11" s="6">
        <v>0</v>
      </c>
      <c r="K11" s="18">
        <f t="shared" si="0"/>
        <v>153231735.46000001</v>
      </c>
    </row>
    <row r="12" spans="1:12" ht="51">
      <c r="B12" s="10" t="s">
        <v>119</v>
      </c>
      <c r="C12" s="6" t="s">
        <v>30</v>
      </c>
      <c r="D12" s="19">
        <v>72810144</v>
      </c>
      <c r="E12" s="6" t="s">
        <v>27</v>
      </c>
      <c r="F12" s="6">
        <v>0</v>
      </c>
      <c r="G12" s="6" t="s">
        <v>32</v>
      </c>
      <c r="H12" s="19">
        <v>14502028.800000001</v>
      </c>
      <c r="I12" s="6" t="s">
        <v>24</v>
      </c>
      <c r="J12" s="6">
        <v>0</v>
      </c>
      <c r="K12" s="18">
        <f t="shared" si="0"/>
        <v>87312172.799999997</v>
      </c>
    </row>
    <row r="13" spans="1:12" ht="38.25">
      <c r="B13" s="10" t="s">
        <v>120</v>
      </c>
      <c r="C13" s="6" t="s">
        <v>29</v>
      </c>
      <c r="D13" s="19">
        <v>964349685</v>
      </c>
      <c r="E13" s="6" t="s">
        <v>27</v>
      </c>
      <c r="F13" s="6">
        <v>0</v>
      </c>
      <c r="G13" s="6" t="s">
        <v>39</v>
      </c>
      <c r="H13" s="19">
        <v>0</v>
      </c>
      <c r="I13" s="6" t="s">
        <v>24</v>
      </c>
      <c r="J13" s="6">
        <v>0</v>
      </c>
      <c r="K13" s="18">
        <v>1054157408</v>
      </c>
    </row>
    <row r="14" spans="1:12" ht="25.5">
      <c r="B14" s="10"/>
      <c r="C14" s="6" t="s">
        <v>29</v>
      </c>
      <c r="D14" s="19">
        <v>0</v>
      </c>
      <c r="E14" s="6" t="s">
        <v>27</v>
      </c>
      <c r="F14" s="6">
        <v>0</v>
      </c>
      <c r="G14" s="6"/>
      <c r="H14" s="19">
        <v>0</v>
      </c>
      <c r="I14" s="6"/>
      <c r="J14" s="6">
        <v>0</v>
      </c>
      <c r="K14" s="18">
        <f t="shared" si="0"/>
        <v>0</v>
      </c>
    </row>
    <row r="15" spans="1:12" ht="25.5">
      <c r="B15" s="10"/>
      <c r="C15" s="6" t="s">
        <v>29</v>
      </c>
      <c r="D15" s="19">
        <v>0</v>
      </c>
      <c r="E15" s="6" t="s">
        <v>27</v>
      </c>
      <c r="F15" s="6">
        <v>0</v>
      </c>
      <c r="G15" s="6"/>
      <c r="H15" s="19">
        <v>0</v>
      </c>
      <c r="I15" s="6"/>
      <c r="J15" s="6">
        <v>0</v>
      </c>
      <c r="K15" s="18">
        <f t="shared" si="0"/>
        <v>0</v>
      </c>
    </row>
    <row r="16" spans="1:12" ht="25.5">
      <c r="B16" s="10"/>
      <c r="C16" s="6" t="s">
        <v>29</v>
      </c>
      <c r="D16" s="19">
        <v>0</v>
      </c>
      <c r="E16" s="6" t="s">
        <v>27</v>
      </c>
      <c r="F16" s="6">
        <v>0</v>
      </c>
      <c r="G16" s="6"/>
      <c r="H16" s="19">
        <v>0</v>
      </c>
      <c r="I16" s="6"/>
      <c r="J16" s="6">
        <v>0</v>
      </c>
      <c r="K16" s="18">
        <f t="shared" si="0"/>
        <v>0</v>
      </c>
    </row>
    <row r="17" spans="2:11" ht="25.5">
      <c r="B17" s="10"/>
      <c r="C17" s="6" t="s">
        <v>29</v>
      </c>
      <c r="D17" s="19">
        <v>0</v>
      </c>
      <c r="E17" s="6" t="s">
        <v>27</v>
      </c>
      <c r="F17" s="6">
        <v>0</v>
      </c>
      <c r="G17" s="6"/>
      <c r="H17" s="19">
        <v>0</v>
      </c>
      <c r="I17" s="6"/>
      <c r="J17" s="6">
        <v>0</v>
      </c>
      <c r="K17" s="18">
        <f t="shared" si="0"/>
        <v>0</v>
      </c>
    </row>
    <row r="18" spans="2:11">
      <c r="B18" s="14" t="s">
        <v>5</v>
      </c>
      <c r="C18" s="15"/>
      <c r="D18" s="15">
        <f>SUM(D9:D17)</f>
        <v>1192703269.46</v>
      </c>
      <c r="E18" s="15"/>
      <c r="F18" s="15">
        <f>SUM(F9:F17)</f>
        <v>0</v>
      </c>
      <c r="G18" s="15"/>
      <c r="H18" s="15">
        <f>SUM(H9:H17)</f>
        <v>14502028.800000001</v>
      </c>
      <c r="I18" s="15"/>
      <c r="J18" s="15">
        <f>SUM(J9:J17)</f>
        <v>0</v>
      </c>
      <c r="K18" s="15">
        <f>SUM(K9:K17)</f>
        <v>1297013021.26</v>
      </c>
    </row>
    <row r="19" spans="2:11">
      <c r="B19" s="76" t="s">
        <v>33</v>
      </c>
      <c r="C19" s="76"/>
      <c r="D19" s="76"/>
      <c r="E19" s="76"/>
      <c r="F19" s="76"/>
      <c r="G19" s="76"/>
      <c r="H19" s="76"/>
      <c r="I19" s="76"/>
      <c r="J19" s="76"/>
      <c r="K19" s="76"/>
    </row>
    <row r="20" spans="2:11">
      <c r="B20" s="77" t="s">
        <v>86</v>
      </c>
      <c r="C20" s="77"/>
      <c r="D20" s="77"/>
      <c r="E20" s="77"/>
      <c r="F20" s="77"/>
      <c r="G20" s="77"/>
      <c r="H20" s="77"/>
      <c r="I20" s="77"/>
      <c r="J20" s="77"/>
      <c r="K20" s="77"/>
    </row>
    <row r="21" spans="2:11">
      <c r="B21" s="76"/>
      <c r="C21" s="76"/>
      <c r="D21" s="76"/>
      <c r="E21" s="76"/>
      <c r="F21" s="76"/>
      <c r="G21" s="76"/>
      <c r="H21" s="76"/>
      <c r="I21" s="76"/>
      <c r="J21" s="76"/>
      <c r="K21" s="76"/>
    </row>
    <row r="22" spans="2:11">
      <c r="B22" s="46" t="s">
        <v>78</v>
      </c>
      <c r="C22" s="6"/>
      <c r="D22" s="19"/>
      <c r="E22" s="6"/>
      <c r="F22" s="6"/>
      <c r="G22" s="6"/>
      <c r="H22" s="19"/>
      <c r="I22" s="6"/>
      <c r="J22" s="6"/>
      <c r="K22" s="18"/>
    </row>
    <row r="23" spans="2:11" ht="51">
      <c r="B23" s="10" t="s">
        <v>94</v>
      </c>
      <c r="C23" s="6" t="s">
        <v>23</v>
      </c>
      <c r="D23" s="19">
        <v>0</v>
      </c>
      <c r="E23" s="6" t="s">
        <v>27</v>
      </c>
      <c r="F23" s="6">
        <v>0</v>
      </c>
      <c r="G23" s="6" t="s">
        <v>37</v>
      </c>
      <c r="H23" s="19">
        <v>0</v>
      </c>
      <c r="I23" s="6" t="s">
        <v>24</v>
      </c>
      <c r="J23" s="6">
        <v>0</v>
      </c>
      <c r="K23" s="18">
        <f t="shared" ref="K23:K31" si="1">+D23+F23+H23+J23</f>
        <v>0</v>
      </c>
    </row>
    <row r="24" spans="2:11" ht="25.5">
      <c r="B24" s="10" t="s">
        <v>99</v>
      </c>
      <c r="C24" s="6" t="s">
        <v>100</v>
      </c>
      <c r="D24" s="19">
        <v>0</v>
      </c>
      <c r="E24" s="6" t="s">
        <v>27</v>
      </c>
      <c r="F24" s="6">
        <v>0</v>
      </c>
      <c r="G24" s="6" t="s">
        <v>26</v>
      </c>
      <c r="H24" s="19">
        <v>0</v>
      </c>
      <c r="I24" s="6"/>
      <c r="J24" s="6">
        <v>0</v>
      </c>
      <c r="K24" s="18">
        <f t="shared" si="1"/>
        <v>0</v>
      </c>
    </row>
    <row r="25" spans="2:11" ht="38.25">
      <c r="B25" s="10" t="s">
        <v>102</v>
      </c>
      <c r="C25" s="6" t="s">
        <v>28</v>
      </c>
      <c r="D25" s="19">
        <v>0</v>
      </c>
      <c r="E25" s="6" t="s">
        <v>27</v>
      </c>
      <c r="F25" s="6">
        <v>0</v>
      </c>
      <c r="G25" s="6" t="s">
        <v>38</v>
      </c>
      <c r="H25" s="19">
        <v>0</v>
      </c>
      <c r="I25" s="44" t="s">
        <v>77</v>
      </c>
      <c r="J25" s="6">
        <v>0</v>
      </c>
      <c r="K25" s="18">
        <f t="shared" si="1"/>
        <v>0</v>
      </c>
    </row>
    <row r="26" spans="2:11" ht="51">
      <c r="B26" s="10" t="s">
        <v>119</v>
      </c>
      <c r="C26" s="6" t="s">
        <v>30</v>
      </c>
      <c r="D26" s="19">
        <v>0</v>
      </c>
      <c r="E26" s="6" t="s">
        <v>27</v>
      </c>
      <c r="F26" s="6">
        <v>0</v>
      </c>
      <c r="G26" s="6" t="s">
        <v>32</v>
      </c>
      <c r="H26" s="19">
        <v>0</v>
      </c>
      <c r="I26" s="6" t="s">
        <v>24</v>
      </c>
      <c r="J26" s="6">
        <v>0</v>
      </c>
      <c r="K26" s="18">
        <f t="shared" si="1"/>
        <v>0</v>
      </c>
    </row>
    <row r="27" spans="2:11" ht="38.25">
      <c r="B27" s="10" t="s">
        <v>120</v>
      </c>
      <c r="C27" s="6" t="s">
        <v>29</v>
      </c>
      <c r="D27" s="19">
        <v>0</v>
      </c>
      <c r="E27" s="6" t="s">
        <v>27</v>
      </c>
      <c r="F27" s="6">
        <v>256129569.59999999</v>
      </c>
      <c r="G27" s="6" t="s">
        <v>39</v>
      </c>
      <c r="H27" s="19">
        <v>0</v>
      </c>
      <c r="I27" s="6" t="s">
        <v>24</v>
      </c>
      <c r="J27" s="6">
        <v>0</v>
      </c>
      <c r="K27" s="18">
        <f t="shared" si="1"/>
        <v>256129569.59999999</v>
      </c>
    </row>
    <row r="28" spans="2:11" ht="25.5">
      <c r="B28" s="10"/>
      <c r="C28" s="6" t="s">
        <v>29</v>
      </c>
      <c r="D28" s="19">
        <v>0</v>
      </c>
      <c r="E28" s="6" t="s">
        <v>27</v>
      </c>
      <c r="F28" s="6">
        <v>0</v>
      </c>
      <c r="G28" s="6"/>
      <c r="H28" s="19">
        <v>0</v>
      </c>
      <c r="I28" s="6"/>
      <c r="J28" s="6">
        <v>0</v>
      </c>
      <c r="K28" s="18">
        <f t="shared" si="1"/>
        <v>0</v>
      </c>
    </row>
    <row r="29" spans="2:11" ht="25.5">
      <c r="B29" s="10"/>
      <c r="C29" s="6" t="s">
        <v>29</v>
      </c>
      <c r="D29" s="19">
        <v>0</v>
      </c>
      <c r="E29" s="6" t="s">
        <v>27</v>
      </c>
      <c r="F29" s="6">
        <v>0</v>
      </c>
      <c r="G29" s="6"/>
      <c r="H29" s="19">
        <v>0</v>
      </c>
      <c r="I29" s="6"/>
      <c r="J29" s="6">
        <v>0</v>
      </c>
      <c r="K29" s="18">
        <f t="shared" si="1"/>
        <v>0</v>
      </c>
    </row>
    <row r="30" spans="2:11" ht="25.5">
      <c r="B30" s="10"/>
      <c r="C30" s="6" t="s">
        <v>29</v>
      </c>
      <c r="D30" s="19">
        <v>0</v>
      </c>
      <c r="E30" s="6" t="s">
        <v>27</v>
      </c>
      <c r="F30" s="6">
        <v>0</v>
      </c>
      <c r="G30" s="6"/>
      <c r="H30" s="19">
        <v>0</v>
      </c>
      <c r="I30" s="6"/>
      <c r="J30" s="6">
        <v>0</v>
      </c>
      <c r="K30" s="18">
        <f t="shared" si="1"/>
        <v>0</v>
      </c>
    </row>
    <row r="31" spans="2:11" ht="25.5">
      <c r="B31" s="10"/>
      <c r="C31" s="6" t="s">
        <v>29</v>
      </c>
      <c r="D31" s="19">
        <v>0</v>
      </c>
      <c r="E31" s="6" t="s">
        <v>27</v>
      </c>
      <c r="F31" s="6">
        <v>0</v>
      </c>
      <c r="G31" s="6"/>
      <c r="H31" s="19">
        <v>0</v>
      </c>
      <c r="I31" s="6"/>
      <c r="J31" s="6">
        <v>0</v>
      </c>
      <c r="K31" s="18">
        <f t="shared" si="1"/>
        <v>0</v>
      </c>
    </row>
    <row r="32" spans="2:11">
      <c r="B32" s="14" t="s">
        <v>5</v>
      </c>
      <c r="C32" s="15"/>
      <c r="D32" s="15">
        <f>SUM(D23:D31)</f>
        <v>0</v>
      </c>
      <c r="E32" s="15"/>
      <c r="F32" s="15">
        <f>SUM(F23:F31)</f>
        <v>256129569.59999999</v>
      </c>
      <c r="G32" s="15"/>
      <c r="H32" s="15">
        <f>SUM(H23:H31)</f>
        <v>0</v>
      </c>
      <c r="I32" s="15"/>
      <c r="J32" s="15">
        <f>SUM(J23:J31)</f>
        <v>0</v>
      </c>
      <c r="K32" s="15">
        <f>SUM(K23:K31)</f>
        <v>256129569.59999999</v>
      </c>
    </row>
    <row r="33" spans="2:11">
      <c r="B33" s="76" t="s">
        <v>33</v>
      </c>
      <c r="C33" s="76"/>
      <c r="D33" s="76"/>
      <c r="E33" s="76"/>
      <c r="F33" s="76"/>
      <c r="G33" s="76"/>
      <c r="H33" s="76"/>
      <c r="I33" s="76"/>
      <c r="J33" s="76"/>
      <c r="K33" s="76"/>
    </row>
    <row r="34" spans="2:11">
      <c r="B34" s="77"/>
      <c r="C34" s="77"/>
      <c r="D34" s="77"/>
      <c r="E34" s="77"/>
      <c r="F34" s="77"/>
      <c r="G34" s="77"/>
      <c r="H34" s="77"/>
      <c r="I34" s="77"/>
      <c r="J34" s="77"/>
      <c r="K34" s="77"/>
    </row>
    <row r="37" spans="2:11" ht="51">
      <c r="B37" s="10" t="s">
        <v>94</v>
      </c>
      <c r="C37" s="6" t="s">
        <v>23</v>
      </c>
      <c r="D37" s="19">
        <v>0</v>
      </c>
      <c r="E37" s="6" t="s">
        <v>27</v>
      </c>
      <c r="F37" s="6">
        <v>0</v>
      </c>
      <c r="G37" s="6" t="s">
        <v>37</v>
      </c>
      <c r="H37" s="19">
        <v>0</v>
      </c>
      <c r="I37" s="6" t="s">
        <v>24</v>
      </c>
      <c r="J37" s="6">
        <v>0</v>
      </c>
      <c r="K37" s="18">
        <v>0</v>
      </c>
    </row>
    <row r="38" spans="2:11" ht="25.5">
      <c r="B38" s="10" t="s">
        <v>95</v>
      </c>
      <c r="C38" s="6" t="s">
        <v>23</v>
      </c>
      <c r="D38" s="19">
        <v>0</v>
      </c>
      <c r="E38" s="6" t="s">
        <v>27</v>
      </c>
      <c r="F38" s="6">
        <v>0</v>
      </c>
      <c r="G38" s="6" t="s">
        <v>25</v>
      </c>
      <c r="H38" s="19">
        <v>0</v>
      </c>
      <c r="I38" s="6" t="s">
        <v>24</v>
      </c>
      <c r="J38" s="6">
        <v>0</v>
      </c>
      <c r="K38" s="18">
        <v>0</v>
      </c>
    </row>
    <row r="39" spans="2:11" ht="25.5">
      <c r="B39" s="10" t="s">
        <v>96</v>
      </c>
      <c r="C39" s="6" t="s">
        <v>122</v>
      </c>
      <c r="D39" s="19">
        <v>0</v>
      </c>
      <c r="E39" s="6" t="s">
        <v>27</v>
      </c>
      <c r="F39" s="6">
        <v>0</v>
      </c>
      <c r="G39" s="6" t="s">
        <v>25</v>
      </c>
      <c r="H39" s="19">
        <v>0</v>
      </c>
      <c r="I39" s="6" t="s">
        <v>24</v>
      </c>
      <c r="J39" s="6">
        <v>0</v>
      </c>
      <c r="K39" s="18">
        <v>0</v>
      </c>
    </row>
    <row r="40" spans="2:11" ht="25.5">
      <c r="B40" s="10" t="s">
        <v>97</v>
      </c>
      <c r="C40" s="6" t="s">
        <v>122</v>
      </c>
      <c r="D40" s="19">
        <v>0</v>
      </c>
      <c r="E40" s="6" t="s">
        <v>27</v>
      </c>
      <c r="F40" s="6">
        <v>0</v>
      </c>
      <c r="G40" s="6" t="s">
        <v>25</v>
      </c>
      <c r="H40" s="19">
        <v>0</v>
      </c>
      <c r="I40" s="6"/>
      <c r="J40" s="6">
        <v>0</v>
      </c>
      <c r="K40" s="18">
        <v>0</v>
      </c>
    </row>
    <row r="41" spans="2:11" s="52" customFormat="1" ht="25.5">
      <c r="B41" s="53" t="s">
        <v>127</v>
      </c>
      <c r="C41" s="54"/>
      <c r="D41" s="55">
        <v>0</v>
      </c>
      <c r="E41" s="54" t="s">
        <v>27</v>
      </c>
      <c r="F41" s="54">
        <v>0</v>
      </c>
      <c r="G41" s="54" t="s">
        <v>26</v>
      </c>
      <c r="H41" s="55">
        <v>0</v>
      </c>
      <c r="I41" s="54"/>
      <c r="J41" s="54">
        <v>0</v>
      </c>
      <c r="K41" s="56">
        <v>0</v>
      </c>
    </row>
    <row r="42" spans="2:11" s="52" customFormat="1" ht="25.5">
      <c r="B42" s="53" t="s">
        <v>129</v>
      </c>
      <c r="C42" s="54"/>
      <c r="D42" s="55">
        <v>0</v>
      </c>
      <c r="E42" s="54" t="s">
        <v>27</v>
      </c>
      <c r="F42" s="54">
        <v>0</v>
      </c>
      <c r="G42" s="54" t="s">
        <v>26</v>
      </c>
      <c r="H42" s="55">
        <v>0</v>
      </c>
      <c r="I42" s="54"/>
      <c r="J42" s="54">
        <v>0</v>
      </c>
      <c r="K42" s="56">
        <v>0</v>
      </c>
    </row>
    <row r="43" spans="2:11" s="52" customFormat="1" ht="25.5">
      <c r="B43" s="53" t="s">
        <v>130</v>
      </c>
      <c r="C43" s="54"/>
      <c r="D43" s="55">
        <v>0</v>
      </c>
      <c r="E43" s="54" t="s">
        <v>27</v>
      </c>
      <c r="F43" s="54">
        <v>0</v>
      </c>
      <c r="G43" s="54" t="s">
        <v>26</v>
      </c>
      <c r="H43" s="55">
        <v>0</v>
      </c>
      <c r="I43" s="54"/>
      <c r="J43" s="54">
        <v>0</v>
      </c>
      <c r="K43" s="56">
        <v>0</v>
      </c>
    </row>
    <row r="44" spans="2:11" s="52" customFormat="1" ht="38.25">
      <c r="B44" s="53" t="s">
        <v>131</v>
      </c>
      <c r="C44" s="54"/>
      <c r="D44" s="55">
        <v>0</v>
      </c>
      <c r="E44" s="54" t="s">
        <v>27</v>
      </c>
      <c r="F44" s="54">
        <v>0</v>
      </c>
      <c r="G44" s="54" t="s">
        <v>26</v>
      </c>
      <c r="H44" s="55">
        <v>0</v>
      </c>
      <c r="I44" s="54"/>
      <c r="J44" s="54">
        <v>0</v>
      </c>
      <c r="K44" s="56">
        <v>0</v>
      </c>
    </row>
    <row r="45" spans="2:11" s="52" customFormat="1" ht="38.25">
      <c r="B45" s="53" t="s">
        <v>128</v>
      </c>
      <c r="C45" s="54"/>
      <c r="D45" s="55">
        <v>0</v>
      </c>
      <c r="E45" s="54" t="s">
        <v>27</v>
      </c>
      <c r="F45" s="54">
        <v>0</v>
      </c>
      <c r="G45" s="54" t="s">
        <v>26</v>
      </c>
      <c r="H45" s="55">
        <v>0</v>
      </c>
      <c r="I45" s="54"/>
      <c r="J45" s="54">
        <v>0</v>
      </c>
      <c r="K45" s="56">
        <v>0</v>
      </c>
    </row>
    <row r="46" spans="2:11" ht="25.5">
      <c r="B46" s="10" t="s">
        <v>132</v>
      </c>
      <c r="C46" s="6"/>
      <c r="D46" s="19">
        <v>0</v>
      </c>
      <c r="E46" s="6" t="s">
        <v>27</v>
      </c>
      <c r="F46" s="6">
        <v>0</v>
      </c>
      <c r="G46" s="6" t="s">
        <v>26</v>
      </c>
      <c r="H46" s="19">
        <v>0</v>
      </c>
      <c r="I46" s="6"/>
      <c r="J46" s="6">
        <v>0</v>
      </c>
      <c r="K46" s="18">
        <v>0</v>
      </c>
    </row>
    <row r="47" spans="2:11" ht="38.25">
      <c r="B47" s="10" t="s">
        <v>98</v>
      </c>
      <c r="C47" s="6" t="s">
        <v>29</v>
      </c>
      <c r="D47" s="19">
        <v>0</v>
      </c>
      <c r="E47" s="6" t="s">
        <v>27</v>
      </c>
      <c r="F47" s="6">
        <v>0</v>
      </c>
      <c r="G47" s="6" t="s">
        <v>26</v>
      </c>
      <c r="H47" s="19">
        <v>0</v>
      </c>
      <c r="I47" s="6"/>
      <c r="J47" s="6">
        <v>0</v>
      </c>
      <c r="K47" s="18">
        <v>0</v>
      </c>
    </row>
    <row r="48" spans="2:11" ht="25.5">
      <c r="B48" s="10" t="s">
        <v>133</v>
      </c>
      <c r="C48" s="6" t="s">
        <v>100</v>
      </c>
      <c r="D48" s="19">
        <v>0</v>
      </c>
      <c r="E48" s="6" t="s">
        <v>27</v>
      </c>
      <c r="F48" s="6">
        <v>0</v>
      </c>
      <c r="G48" s="6" t="s">
        <v>26</v>
      </c>
      <c r="H48" s="19">
        <v>0</v>
      </c>
      <c r="I48" s="6"/>
      <c r="J48" s="6">
        <v>0</v>
      </c>
      <c r="K48" s="18">
        <v>0</v>
      </c>
    </row>
    <row r="49" spans="2:11" ht="25.5">
      <c r="B49" s="10" t="s">
        <v>99</v>
      </c>
      <c r="C49" s="6" t="s">
        <v>100</v>
      </c>
      <c r="D49" s="19">
        <v>0</v>
      </c>
      <c r="E49" s="6" t="s">
        <v>27</v>
      </c>
      <c r="F49" s="6">
        <v>0</v>
      </c>
      <c r="G49" s="6" t="s">
        <v>26</v>
      </c>
      <c r="H49" s="19">
        <v>0</v>
      </c>
      <c r="I49" s="6"/>
      <c r="J49" s="6">
        <v>0</v>
      </c>
      <c r="K49" s="18">
        <v>0</v>
      </c>
    </row>
    <row r="50" spans="2:11" ht="38.25">
      <c r="B50" s="10" t="s">
        <v>118</v>
      </c>
      <c r="C50" s="6" t="s">
        <v>24</v>
      </c>
      <c r="D50" s="19">
        <v>0</v>
      </c>
      <c r="E50" s="6" t="s">
        <v>24</v>
      </c>
      <c r="F50" s="6">
        <v>0</v>
      </c>
      <c r="G50" s="6" t="s">
        <v>79</v>
      </c>
      <c r="H50" s="19">
        <v>0</v>
      </c>
      <c r="I50" s="6"/>
      <c r="J50" s="6">
        <v>0</v>
      </c>
      <c r="K50" s="18">
        <v>0</v>
      </c>
    </row>
    <row r="51" spans="2:11" s="52" customFormat="1" ht="41.25" customHeight="1">
      <c r="B51" s="53" t="s">
        <v>134</v>
      </c>
      <c r="C51" s="54" t="s">
        <v>28</v>
      </c>
      <c r="D51" s="55">
        <v>0</v>
      </c>
      <c r="E51" s="54" t="s">
        <v>27</v>
      </c>
      <c r="F51" s="54">
        <v>0</v>
      </c>
      <c r="G51" s="54" t="s">
        <v>38</v>
      </c>
      <c r="H51" s="55">
        <v>0</v>
      </c>
      <c r="I51" s="54"/>
      <c r="J51" s="54">
        <v>0</v>
      </c>
      <c r="K51" s="56">
        <v>0</v>
      </c>
    </row>
    <row r="52" spans="2:11" ht="38.25">
      <c r="B52" s="10" t="s">
        <v>101</v>
      </c>
      <c r="C52" s="6" t="s">
        <v>29</v>
      </c>
      <c r="D52" s="19">
        <v>0</v>
      </c>
      <c r="E52" s="6" t="s">
        <v>27</v>
      </c>
      <c r="F52" s="6">
        <v>0</v>
      </c>
      <c r="G52" s="6" t="s">
        <v>38</v>
      </c>
      <c r="H52" s="19">
        <v>0</v>
      </c>
      <c r="I52" s="6"/>
      <c r="J52" s="6">
        <v>0</v>
      </c>
      <c r="K52" s="18">
        <v>0</v>
      </c>
    </row>
    <row r="53" spans="2:11" ht="38.25">
      <c r="B53" s="10" t="s">
        <v>102</v>
      </c>
      <c r="C53" s="6" t="s">
        <v>28</v>
      </c>
      <c r="D53" s="19">
        <v>0</v>
      </c>
      <c r="E53" s="6" t="s">
        <v>27</v>
      </c>
      <c r="F53" s="6">
        <v>0</v>
      </c>
      <c r="G53" s="6" t="s">
        <v>38</v>
      </c>
      <c r="H53" s="19">
        <v>0</v>
      </c>
      <c r="I53" s="44" t="s">
        <v>77</v>
      </c>
      <c r="J53" s="6">
        <v>0</v>
      </c>
      <c r="K53" s="18">
        <v>0</v>
      </c>
    </row>
    <row r="54" spans="2:11" s="52" customFormat="1" ht="51">
      <c r="B54" s="53" t="s">
        <v>136</v>
      </c>
      <c r="C54" s="54" t="s">
        <v>28</v>
      </c>
      <c r="D54" s="55">
        <v>0</v>
      </c>
      <c r="E54" s="54" t="s">
        <v>27</v>
      </c>
      <c r="F54" s="54">
        <v>0</v>
      </c>
      <c r="G54" s="54" t="s">
        <v>137</v>
      </c>
      <c r="H54" s="55">
        <v>0</v>
      </c>
      <c r="I54" s="54"/>
      <c r="J54" s="54">
        <v>0</v>
      </c>
      <c r="K54" s="56">
        <v>0</v>
      </c>
    </row>
    <row r="55" spans="2:11" s="52" customFormat="1" ht="51">
      <c r="B55" s="53" t="s">
        <v>138</v>
      </c>
      <c r="C55" s="54" t="s">
        <v>28</v>
      </c>
      <c r="D55" s="55">
        <v>0</v>
      </c>
      <c r="E55" s="54" t="s">
        <v>27</v>
      </c>
      <c r="F55" s="54">
        <v>0</v>
      </c>
      <c r="G55" s="54" t="s">
        <v>137</v>
      </c>
      <c r="H55" s="55">
        <v>0</v>
      </c>
      <c r="I55" s="54"/>
      <c r="J55" s="54">
        <v>0</v>
      </c>
      <c r="K55" s="56">
        <v>0</v>
      </c>
    </row>
    <row r="56" spans="2:11" ht="38.25">
      <c r="B56" s="10" t="s">
        <v>103</v>
      </c>
      <c r="C56" s="6" t="s">
        <v>123</v>
      </c>
      <c r="D56" s="19">
        <v>0</v>
      </c>
      <c r="E56" s="6" t="s">
        <v>27</v>
      </c>
      <c r="F56" s="6">
        <v>0</v>
      </c>
      <c r="G56" s="6" t="s">
        <v>38</v>
      </c>
      <c r="H56" s="19">
        <v>0</v>
      </c>
      <c r="I56" s="6"/>
      <c r="J56" s="6">
        <v>0</v>
      </c>
      <c r="K56" s="18">
        <v>0</v>
      </c>
    </row>
    <row r="57" spans="2:11" ht="38.25">
      <c r="B57" s="10" t="s">
        <v>104</v>
      </c>
      <c r="C57" s="6" t="s">
        <v>29</v>
      </c>
      <c r="D57" s="19">
        <v>0</v>
      </c>
      <c r="E57" s="6" t="s">
        <v>27</v>
      </c>
      <c r="F57" s="6">
        <v>0</v>
      </c>
      <c r="G57" s="6" t="s">
        <v>38</v>
      </c>
      <c r="H57" s="19">
        <v>0</v>
      </c>
      <c r="I57" s="6"/>
      <c r="J57" s="6">
        <v>0</v>
      </c>
      <c r="K57" s="18">
        <v>0</v>
      </c>
    </row>
    <row r="58" spans="2:11" ht="38.25">
      <c r="B58" s="10" t="s">
        <v>105</v>
      </c>
      <c r="C58" s="6" t="s">
        <v>124</v>
      </c>
      <c r="D58" s="19">
        <v>0</v>
      </c>
      <c r="E58" s="6" t="s">
        <v>27</v>
      </c>
      <c r="F58" s="6">
        <v>0</v>
      </c>
      <c r="G58" s="6" t="s">
        <v>38</v>
      </c>
      <c r="H58" s="19">
        <v>0</v>
      </c>
      <c r="I58" s="6"/>
      <c r="J58" s="6">
        <v>0</v>
      </c>
      <c r="K58" s="18">
        <v>0</v>
      </c>
    </row>
    <row r="59" spans="2:11" ht="38.25">
      <c r="B59" s="10" t="s">
        <v>106</v>
      </c>
      <c r="C59" s="6" t="s">
        <v>29</v>
      </c>
      <c r="D59" s="19">
        <v>0</v>
      </c>
      <c r="E59" s="6" t="s">
        <v>27</v>
      </c>
      <c r="F59" s="6">
        <v>0</v>
      </c>
      <c r="G59" s="6" t="s">
        <v>38</v>
      </c>
      <c r="H59" s="19">
        <v>0</v>
      </c>
      <c r="I59" s="6"/>
      <c r="J59" s="6">
        <v>0</v>
      </c>
      <c r="K59" s="18">
        <v>0</v>
      </c>
    </row>
    <row r="60" spans="2:11" ht="38.25">
      <c r="B60" s="10" t="s">
        <v>107</v>
      </c>
      <c r="C60" s="6" t="s">
        <v>29</v>
      </c>
      <c r="D60" s="19">
        <v>0</v>
      </c>
      <c r="E60" s="6" t="s">
        <v>27</v>
      </c>
      <c r="F60" s="6">
        <v>0</v>
      </c>
      <c r="G60" s="6" t="s">
        <v>38</v>
      </c>
      <c r="H60" s="19">
        <v>0</v>
      </c>
      <c r="I60" s="6" t="s">
        <v>24</v>
      </c>
      <c r="J60" s="6">
        <v>0</v>
      </c>
      <c r="K60" s="18">
        <v>0</v>
      </c>
    </row>
    <row r="61" spans="2:11" ht="38.25">
      <c r="B61" s="10" t="s">
        <v>108</v>
      </c>
      <c r="C61" s="6" t="s">
        <v>29</v>
      </c>
      <c r="D61" s="19">
        <v>0</v>
      </c>
      <c r="E61" s="6" t="s">
        <v>27</v>
      </c>
      <c r="F61" s="6">
        <v>0</v>
      </c>
      <c r="G61" s="6" t="s">
        <v>38</v>
      </c>
      <c r="H61" s="19">
        <v>0</v>
      </c>
      <c r="I61" s="6"/>
      <c r="J61" s="6">
        <v>0</v>
      </c>
      <c r="K61" s="18">
        <v>0</v>
      </c>
    </row>
    <row r="62" spans="2:11" ht="38.25">
      <c r="B62" s="10" t="s">
        <v>109</v>
      </c>
      <c r="C62" s="6" t="s">
        <v>29</v>
      </c>
      <c r="D62" s="19">
        <v>0</v>
      </c>
      <c r="E62" s="6" t="s">
        <v>27</v>
      </c>
      <c r="F62" s="6">
        <v>0</v>
      </c>
      <c r="G62" s="6" t="s">
        <v>38</v>
      </c>
      <c r="H62" s="19">
        <v>0</v>
      </c>
      <c r="I62" s="6"/>
      <c r="J62" s="6">
        <v>0</v>
      </c>
      <c r="K62" s="18">
        <v>0</v>
      </c>
    </row>
    <row r="63" spans="2:11" ht="51">
      <c r="B63" s="10" t="s">
        <v>110</v>
      </c>
      <c r="C63" s="6" t="s">
        <v>29</v>
      </c>
      <c r="D63" s="19">
        <v>0</v>
      </c>
      <c r="E63" s="6" t="s">
        <v>27</v>
      </c>
      <c r="F63" s="6">
        <v>0</v>
      </c>
      <c r="G63" s="6" t="s">
        <v>38</v>
      </c>
      <c r="H63" s="19">
        <v>0</v>
      </c>
      <c r="I63" s="6"/>
      <c r="J63" s="6">
        <v>0</v>
      </c>
      <c r="K63" s="18">
        <v>0</v>
      </c>
    </row>
    <row r="64" spans="2:11" ht="51">
      <c r="B64" s="10" t="s">
        <v>111</v>
      </c>
      <c r="C64" s="6" t="s">
        <v>29</v>
      </c>
      <c r="D64" s="19">
        <v>0</v>
      </c>
      <c r="E64" s="6" t="s">
        <v>27</v>
      </c>
      <c r="F64" s="6">
        <v>0</v>
      </c>
      <c r="G64" s="6" t="s">
        <v>38</v>
      </c>
      <c r="H64" s="19">
        <v>0</v>
      </c>
      <c r="I64" s="6"/>
      <c r="J64" s="6">
        <v>0</v>
      </c>
      <c r="K64" s="18">
        <v>0</v>
      </c>
    </row>
    <row r="65" spans="2:11" ht="38.25">
      <c r="B65" s="10" t="s">
        <v>112</v>
      </c>
      <c r="C65" s="6" t="s">
        <v>28</v>
      </c>
      <c r="D65" s="19">
        <v>0</v>
      </c>
      <c r="E65" s="6" t="s">
        <v>34</v>
      </c>
      <c r="F65" s="6">
        <v>0</v>
      </c>
      <c r="G65" s="6" t="s">
        <v>31</v>
      </c>
      <c r="H65" s="19">
        <v>0</v>
      </c>
      <c r="I65" s="6" t="s">
        <v>24</v>
      </c>
      <c r="J65" s="6">
        <v>0</v>
      </c>
      <c r="K65" s="18">
        <v>0</v>
      </c>
    </row>
    <row r="66" spans="2:11" ht="63.75">
      <c r="B66" s="10" t="s">
        <v>113</v>
      </c>
      <c r="C66" s="6" t="s">
        <v>29</v>
      </c>
      <c r="D66" s="19">
        <v>0</v>
      </c>
      <c r="E66" s="6" t="s">
        <v>27</v>
      </c>
      <c r="F66" s="6">
        <v>0</v>
      </c>
      <c r="G66" s="6" t="s">
        <v>38</v>
      </c>
      <c r="H66" s="19">
        <v>0</v>
      </c>
      <c r="I66" s="6"/>
      <c r="J66" s="6">
        <v>0</v>
      </c>
      <c r="K66" s="18">
        <v>0</v>
      </c>
    </row>
    <row r="67" spans="2:11" ht="38.25">
      <c r="B67" s="10" t="s">
        <v>114</v>
      </c>
      <c r="C67" s="6" t="s">
        <v>29</v>
      </c>
      <c r="D67" s="19">
        <v>0</v>
      </c>
      <c r="E67" s="6" t="s">
        <v>27</v>
      </c>
      <c r="F67" s="6">
        <v>0</v>
      </c>
      <c r="G67" s="6" t="s">
        <v>38</v>
      </c>
      <c r="H67" s="19">
        <v>0</v>
      </c>
      <c r="I67" s="6"/>
      <c r="J67" s="6">
        <v>0</v>
      </c>
      <c r="K67" s="18">
        <v>0</v>
      </c>
    </row>
    <row r="68" spans="2:11" ht="38.25">
      <c r="B68" s="10" t="s">
        <v>115</v>
      </c>
      <c r="C68" s="6" t="s">
        <v>125</v>
      </c>
      <c r="D68" s="19">
        <v>0</v>
      </c>
      <c r="E68" s="6" t="s">
        <v>27</v>
      </c>
      <c r="F68" s="6">
        <v>0</v>
      </c>
      <c r="G68" s="6" t="s">
        <v>116</v>
      </c>
      <c r="H68" s="19">
        <v>0</v>
      </c>
      <c r="I68" s="6"/>
      <c r="J68" s="6">
        <v>0</v>
      </c>
      <c r="K68" s="18">
        <v>0</v>
      </c>
    </row>
    <row r="69" spans="2:11" ht="38.25">
      <c r="B69" s="10" t="s">
        <v>117</v>
      </c>
      <c r="C69" s="6" t="s">
        <v>28</v>
      </c>
      <c r="D69" s="19">
        <v>0</v>
      </c>
      <c r="E69" s="6" t="s">
        <v>34</v>
      </c>
      <c r="F69" s="6">
        <v>0</v>
      </c>
      <c r="G69" s="6" t="s">
        <v>31</v>
      </c>
      <c r="H69" s="19">
        <v>0</v>
      </c>
      <c r="I69" s="6" t="s">
        <v>24</v>
      </c>
      <c r="J69" s="6">
        <v>0</v>
      </c>
      <c r="K69" s="18">
        <v>0</v>
      </c>
    </row>
    <row r="70" spans="2:11" s="52" customFormat="1" ht="38.25">
      <c r="B70" s="53" t="s">
        <v>135</v>
      </c>
      <c r="C70" s="54" t="s">
        <v>29</v>
      </c>
      <c r="D70" s="55">
        <v>0</v>
      </c>
      <c r="E70" s="54" t="s">
        <v>27</v>
      </c>
      <c r="F70" s="54">
        <v>0</v>
      </c>
      <c r="G70" s="54" t="s">
        <v>39</v>
      </c>
      <c r="H70" s="55">
        <v>0</v>
      </c>
      <c r="I70" s="54" t="s">
        <v>24</v>
      </c>
      <c r="J70" s="54">
        <v>0</v>
      </c>
      <c r="K70" s="56">
        <v>0</v>
      </c>
    </row>
    <row r="71" spans="2:11" ht="51">
      <c r="B71" s="10" t="s">
        <v>119</v>
      </c>
      <c r="C71" s="6" t="s">
        <v>30</v>
      </c>
      <c r="D71" s="19">
        <v>0</v>
      </c>
      <c r="E71" s="6" t="s">
        <v>27</v>
      </c>
      <c r="F71" s="6">
        <v>0</v>
      </c>
      <c r="G71" s="6" t="s">
        <v>32</v>
      </c>
      <c r="H71" s="19">
        <v>0</v>
      </c>
      <c r="I71" s="6" t="s">
        <v>24</v>
      </c>
      <c r="J71" s="6">
        <v>0</v>
      </c>
      <c r="K71" s="18">
        <v>0</v>
      </c>
    </row>
    <row r="72" spans="2:11" ht="38.25">
      <c r="B72" s="10" t="s">
        <v>120</v>
      </c>
      <c r="C72" s="6" t="s">
        <v>29</v>
      </c>
      <c r="D72" s="19">
        <v>0</v>
      </c>
      <c r="E72" s="6" t="s">
        <v>27</v>
      </c>
      <c r="F72" s="6">
        <v>0</v>
      </c>
      <c r="G72" s="6" t="s">
        <v>39</v>
      </c>
      <c r="H72" s="19">
        <v>0</v>
      </c>
      <c r="I72" s="6" t="s">
        <v>24</v>
      </c>
      <c r="J72" s="6">
        <v>0</v>
      </c>
      <c r="K72" s="18">
        <v>0</v>
      </c>
    </row>
    <row r="73" spans="2:11" ht="38.25">
      <c r="B73" s="10" t="s">
        <v>121</v>
      </c>
      <c r="C73" s="6" t="s">
        <v>125</v>
      </c>
      <c r="D73" s="19">
        <v>0</v>
      </c>
      <c r="E73" s="6" t="s">
        <v>27</v>
      </c>
      <c r="F73" s="6">
        <v>0</v>
      </c>
      <c r="G73" s="6" t="s">
        <v>126</v>
      </c>
      <c r="H73" s="19">
        <v>0</v>
      </c>
      <c r="I73" s="6"/>
      <c r="J73" s="6">
        <v>0</v>
      </c>
      <c r="K73" s="18">
        <v>0</v>
      </c>
    </row>
    <row r="74" spans="2:11" ht="25.5">
      <c r="B74" s="10"/>
      <c r="C74" s="6" t="s">
        <v>29</v>
      </c>
      <c r="D74" s="19">
        <v>0</v>
      </c>
      <c r="E74" s="6" t="s">
        <v>27</v>
      </c>
      <c r="F74" s="6">
        <v>0</v>
      </c>
      <c r="G74" s="6"/>
      <c r="H74" s="19">
        <v>0</v>
      </c>
      <c r="I74" s="6"/>
      <c r="J74" s="6">
        <v>0</v>
      </c>
      <c r="K74" s="18">
        <v>0</v>
      </c>
    </row>
    <row r="75" spans="2:11" ht="25.5">
      <c r="B75" s="10"/>
      <c r="C75" s="6" t="s">
        <v>29</v>
      </c>
      <c r="D75" s="19">
        <v>0</v>
      </c>
      <c r="E75" s="6" t="s">
        <v>27</v>
      </c>
      <c r="F75" s="6">
        <v>0</v>
      </c>
      <c r="G75" s="6"/>
      <c r="H75" s="19">
        <v>0</v>
      </c>
      <c r="I75" s="6"/>
      <c r="J75" s="6">
        <v>0</v>
      </c>
      <c r="K75" s="18">
        <v>0</v>
      </c>
    </row>
    <row r="76" spans="2:11" ht="25.5">
      <c r="B76" s="10"/>
      <c r="C76" s="6" t="s">
        <v>29</v>
      </c>
      <c r="D76" s="19">
        <v>0</v>
      </c>
      <c r="E76" s="6" t="s">
        <v>27</v>
      </c>
      <c r="F76" s="6">
        <v>0</v>
      </c>
      <c r="G76" s="6"/>
      <c r="H76" s="19">
        <v>0</v>
      </c>
      <c r="I76" s="6"/>
      <c r="J76" s="6">
        <v>0</v>
      </c>
      <c r="K76" s="18">
        <v>0</v>
      </c>
    </row>
    <row r="77" spans="2:11" ht="25.5">
      <c r="B77" s="10"/>
      <c r="C77" s="6" t="s">
        <v>29</v>
      </c>
      <c r="D77" s="19">
        <v>0</v>
      </c>
      <c r="E77" s="6" t="s">
        <v>27</v>
      </c>
      <c r="F77" s="6">
        <v>0</v>
      </c>
      <c r="G77" s="6"/>
      <c r="H77" s="19">
        <v>0</v>
      </c>
      <c r="I77" s="6"/>
      <c r="J77" s="6">
        <v>0</v>
      </c>
      <c r="K77" s="18">
        <v>0</v>
      </c>
    </row>
    <row r="78" spans="2:11" ht="25.5">
      <c r="B78" s="10"/>
      <c r="C78" s="6" t="s">
        <v>29</v>
      </c>
      <c r="D78" s="19">
        <v>0</v>
      </c>
      <c r="E78" s="6" t="s">
        <v>27</v>
      </c>
      <c r="F78" s="6">
        <v>0</v>
      </c>
      <c r="G78" s="6"/>
      <c r="H78" s="19">
        <v>0</v>
      </c>
      <c r="I78" s="6" t="s">
        <v>24</v>
      </c>
      <c r="J78" s="6">
        <v>0</v>
      </c>
      <c r="K78" s="18">
        <v>0</v>
      </c>
    </row>
  </sheetData>
  <mergeCells count="11">
    <mergeCell ref="B34:K34"/>
    <mergeCell ref="B19:K19"/>
    <mergeCell ref="B20:K20"/>
    <mergeCell ref="B21:K21"/>
    <mergeCell ref="B5:B6"/>
    <mergeCell ref="C5:D5"/>
    <mergeCell ref="E5:F5"/>
    <mergeCell ref="G5:H5"/>
    <mergeCell ref="I5:J5"/>
    <mergeCell ref="K5:K6"/>
    <mergeCell ref="B33:K33"/>
  </mergeCells>
  <pageMargins left="0.23622047244094491" right="0.23622047244094491" top="0.74803149606299213" bottom="0.74803149606299213" header="0.31496062992125984" footer="0.31496062992125984"/>
  <pageSetup scale="76" fitToHeight="0" orientation="landscape" r:id="rId1"/>
  <rowBreaks count="1" manualBreakCount="1">
    <brk id="21" max="11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L82"/>
  <sheetViews>
    <sheetView workbookViewId="0">
      <selection activeCell="N1" sqref="N1"/>
    </sheetView>
  </sheetViews>
  <sheetFormatPr baseColWidth="10" defaultRowHeight="12.75"/>
  <cols>
    <col min="1" max="1" width="4" customWidth="1"/>
    <col min="2" max="2" width="29" style="2" customWidth="1"/>
    <col min="3" max="3" width="16.42578125" style="5" customWidth="1"/>
    <col min="4" max="4" width="16.28515625" style="5" customWidth="1"/>
    <col min="5" max="6" width="13.28515625" style="5" customWidth="1"/>
    <col min="7" max="7" width="22" style="5" customWidth="1"/>
    <col min="8" max="10" width="13.28515625" style="5" customWidth="1"/>
    <col min="11" max="11" width="16.85546875" style="4" customWidth="1"/>
    <col min="12" max="12" width="4" customWidth="1"/>
  </cols>
  <sheetData>
    <row r="1" spans="1:12">
      <c r="A1" s="9"/>
      <c r="B1" s="7" t="s">
        <v>0</v>
      </c>
      <c r="C1" s="8"/>
      <c r="D1" s="8"/>
      <c r="E1" s="8"/>
      <c r="F1" s="8"/>
      <c r="G1" s="8"/>
      <c r="H1" s="8"/>
      <c r="I1" s="8"/>
      <c r="J1" s="8"/>
      <c r="K1" s="16"/>
      <c r="L1" s="9"/>
    </row>
    <row r="2" spans="1:12">
      <c r="A2" s="9"/>
      <c r="B2" s="7" t="s">
        <v>35</v>
      </c>
      <c r="C2" s="8"/>
      <c r="D2" s="8"/>
      <c r="E2" s="8"/>
      <c r="F2" s="8"/>
      <c r="G2" s="45"/>
      <c r="H2" s="8"/>
      <c r="I2" s="8"/>
      <c r="J2" s="8"/>
      <c r="K2" s="16"/>
      <c r="L2" s="9"/>
    </row>
    <row r="3" spans="1:12">
      <c r="A3" s="9"/>
      <c r="B3" s="7" t="s">
        <v>82</v>
      </c>
      <c r="C3" s="8"/>
      <c r="D3" s="8"/>
      <c r="E3" s="8"/>
      <c r="F3" s="8"/>
      <c r="G3" s="8"/>
      <c r="H3" s="8"/>
      <c r="I3" s="8"/>
      <c r="J3" s="8"/>
      <c r="K3" s="16"/>
      <c r="L3" s="9"/>
    </row>
    <row r="4" spans="1:12">
      <c r="C4" s="3"/>
      <c r="D4" s="3"/>
      <c r="E4" s="3"/>
      <c r="F4" s="3"/>
      <c r="G4" s="3"/>
      <c r="H4" s="3"/>
      <c r="I4" s="3"/>
      <c r="J4" s="3"/>
      <c r="K4" s="17"/>
    </row>
    <row r="5" spans="1:12">
      <c r="B5" s="78" t="s">
        <v>6</v>
      </c>
      <c r="C5" s="73" t="s">
        <v>7</v>
      </c>
      <c r="D5" s="73"/>
      <c r="E5" s="73" t="s">
        <v>8</v>
      </c>
      <c r="F5" s="73"/>
      <c r="G5" s="73" t="s">
        <v>9</v>
      </c>
      <c r="H5" s="73"/>
      <c r="I5" s="73" t="s">
        <v>10</v>
      </c>
      <c r="J5" s="73"/>
      <c r="K5" s="74" t="s">
        <v>22</v>
      </c>
    </row>
    <row r="6" spans="1:12" ht="24">
      <c r="B6" s="79"/>
      <c r="C6" s="11" t="s">
        <v>21</v>
      </c>
      <c r="D6" s="11" t="s">
        <v>36</v>
      </c>
      <c r="E6" s="11" t="s">
        <v>21</v>
      </c>
      <c r="F6" s="11" t="s">
        <v>36</v>
      </c>
      <c r="G6" s="11" t="s">
        <v>21</v>
      </c>
      <c r="H6" s="11" t="s">
        <v>36</v>
      </c>
      <c r="I6" s="11" t="s">
        <v>21</v>
      </c>
      <c r="J6" s="11" t="s">
        <v>36</v>
      </c>
      <c r="K6" s="75"/>
    </row>
    <row r="7" spans="1:12">
      <c r="A7" s="1"/>
      <c r="B7" s="12" t="s">
        <v>11</v>
      </c>
      <c r="C7" s="13" t="s">
        <v>12</v>
      </c>
      <c r="D7" s="13" t="s">
        <v>13</v>
      </c>
      <c r="E7" s="13" t="s">
        <v>14</v>
      </c>
      <c r="F7" s="13" t="s">
        <v>15</v>
      </c>
      <c r="G7" s="13" t="s">
        <v>16</v>
      </c>
      <c r="H7" s="13" t="s">
        <v>17</v>
      </c>
      <c r="I7" s="13" t="s">
        <v>18</v>
      </c>
      <c r="J7" s="13" t="s">
        <v>19</v>
      </c>
      <c r="K7" s="13" t="s">
        <v>20</v>
      </c>
      <c r="L7" s="1"/>
    </row>
    <row r="8" spans="1:12" ht="25.5">
      <c r="B8" s="46" t="s">
        <v>139</v>
      </c>
      <c r="C8" s="6"/>
      <c r="D8" s="19"/>
      <c r="E8" s="6"/>
      <c r="F8" s="6"/>
      <c r="G8" s="6"/>
      <c r="H8" s="19"/>
      <c r="I8" s="6"/>
      <c r="J8" s="6"/>
      <c r="K8" s="62">
        <f t="shared" ref="K8:K19" si="0">+D8+F8+H8+J8</f>
        <v>0</v>
      </c>
    </row>
    <row r="9" spans="1:12" ht="51">
      <c r="B9" s="10" t="s">
        <v>94</v>
      </c>
      <c r="C9" s="6" t="s">
        <v>23</v>
      </c>
      <c r="D9" s="60">
        <v>875500</v>
      </c>
      <c r="E9" s="6" t="s">
        <v>27</v>
      </c>
      <c r="F9" s="61">
        <v>0</v>
      </c>
      <c r="G9" s="6" t="s">
        <v>37</v>
      </c>
      <c r="H9" s="60">
        <v>0</v>
      </c>
      <c r="I9" s="6" t="s">
        <v>24</v>
      </c>
      <c r="J9" s="61">
        <v>0</v>
      </c>
      <c r="K9" s="62">
        <f t="shared" si="0"/>
        <v>875500</v>
      </c>
    </row>
    <row r="10" spans="1:12" ht="25.5">
      <c r="B10" s="10" t="s">
        <v>99</v>
      </c>
      <c r="C10" s="6" t="s">
        <v>100</v>
      </c>
      <c r="D10" s="60">
        <v>0</v>
      </c>
      <c r="E10" s="6" t="s">
        <v>27</v>
      </c>
      <c r="F10" s="61">
        <v>0</v>
      </c>
      <c r="G10" s="6" t="s">
        <v>26</v>
      </c>
      <c r="H10" s="60">
        <v>0</v>
      </c>
      <c r="I10" s="44" t="s">
        <v>77</v>
      </c>
      <c r="J10" s="60">
        <v>1436205</v>
      </c>
      <c r="K10" s="62">
        <f t="shared" si="0"/>
        <v>1436205</v>
      </c>
    </row>
    <row r="11" spans="1:12" ht="38.25">
      <c r="B11" s="10" t="s">
        <v>102</v>
      </c>
      <c r="C11" s="6" t="s">
        <v>28</v>
      </c>
      <c r="D11" s="60">
        <v>174429895.97999999</v>
      </c>
      <c r="E11" s="6" t="s">
        <v>27</v>
      </c>
      <c r="F11" s="61">
        <v>0</v>
      </c>
      <c r="G11" s="6" t="s">
        <v>38</v>
      </c>
      <c r="H11" s="60">
        <v>0</v>
      </c>
      <c r="I11" s="44" t="s">
        <v>77</v>
      </c>
      <c r="J11" s="60">
        <v>16364463.52</v>
      </c>
      <c r="K11" s="62">
        <f t="shared" si="0"/>
        <v>190794359.5</v>
      </c>
    </row>
    <row r="12" spans="1:12" ht="38.25">
      <c r="B12" s="10" t="s">
        <v>107</v>
      </c>
      <c r="C12" s="6" t="s">
        <v>29</v>
      </c>
      <c r="D12" s="60">
        <v>51922498.039999999</v>
      </c>
      <c r="E12" s="6" t="s">
        <v>27</v>
      </c>
      <c r="F12" s="61">
        <v>0</v>
      </c>
      <c r="G12" s="6" t="s">
        <v>38</v>
      </c>
      <c r="H12" s="60">
        <v>0</v>
      </c>
      <c r="I12" s="6" t="s">
        <v>24</v>
      </c>
      <c r="J12" s="61">
        <v>0</v>
      </c>
      <c r="K12" s="62">
        <f t="shared" si="0"/>
        <v>51922498.039999999</v>
      </c>
    </row>
    <row r="13" spans="1:12" ht="38.25">
      <c r="B13" s="10" t="s">
        <v>112</v>
      </c>
      <c r="C13" s="6" t="s">
        <v>28</v>
      </c>
      <c r="D13" s="60">
        <v>1250000</v>
      </c>
      <c r="E13" s="6" t="s">
        <v>34</v>
      </c>
      <c r="F13" s="61">
        <v>0</v>
      </c>
      <c r="G13" s="6" t="s">
        <v>31</v>
      </c>
      <c r="H13" s="60">
        <v>1250000</v>
      </c>
      <c r="I13" s="6" t="s">
        <v>24</v>
      </c>
      <c r="J13" s="61">
        <v>0</v>
      </c>
      <c r="K13" s="62">
        <f t="shared" si="0"/>
        <v>2500000</v>
      </c>
    </row>
    <row r="14" spans="1:12" ht="38.25">
      <c r="B14" s="10" t="s">
        <v>119</v>
      </c>
      <c r="C14" s="6" t="s">
        <v>30</v>
      </c>
      <c r="D14" s="60">
        <v>74516570</v>
      </c>
      <c r="E14" s="6" t="s">
        <v>27</v>
      </c>
      <c r="F14" s="61">
        <v>0</v>
      </c>
      <c r="G14" s="6" t="s">
        <v>32</v>
      </c>
      <c r="H14" s="60">
        <v>14903314</v>
      </c>
      <c r="I14" s="6" t="s">
        <v>24</v>
      </c>
      <c r="J14" s="61">
        <v>0</v>
      </c>
      <c r="K14" s="62">
        <f t="shared" si="0"/>
        <v>89419884</v>
      </c>
    </row>
    <row r="15" spans="1:12" ht="38.25">
      <c r="B15" s="10" t="s">
        <v>120</v>
      </c>
      <c r="C15" s="6" t="s">
        <v>29</v>
      </c>
      <c r="D15" s="60">
        <v>1054157408</v>
      </c>
      <c r="E15" s="6" t="s">
        <v>27</v>
      </c>
      <c r="F15" s="61">
        <v>0</v>
      </c>
      <c r="G15" s="6" t="s">
        <v>39</v>
      </c>
      <c r="H15" s="60">
        <v>0</v>
      </c>
      <c r="I15" s="6" t="s">
        <v>24</v>
      </c>
      <c r="J15" s="61">
        <v>0</v>
      </c>
      <c r="K15" s="62">
        <f t="shared" si="0"/>
        <v>1054157408</v>
      </c>
    </row>
    <row r="16" spans="1:12" ht="25.5">
      <c r="B16" s="10"/>
      <c r="C16" s="6" t="s">
        <v>29</v>
      </c>
      <c r="D16" s="60">
        <v>0</v>
      </c>
      <c r="E16" s="6" t="s">
        <v>27</v>
      </c>
      <c r="F16" s="61">
        <v>0</v>
      </c>
      <c r="G16" s="6"/>
      <c r="H16" s="60">
        <v>0</v>
      </c>
      <c r="I16" s="6"/>
      <c r="J16" s="61">
        <v>0</v>
      </c>
      <c r="K16" s="62">
        <f t="shared" si="0"/>
        <v>0</v>
      </c>
    </row>
    <row r="17" spans="2:11" ht="25.5">
      <c r="B17" s="10"/>
      <c r="C17" s="6" t="s">
        <v>29</v>
      </c>
      <c r="D17" s="60">
        <v>0</v>
      </c>
      <c r="E17" s="6" t="s">
        <v>27</v>
      </c>
      <c r="F17" s="61">
        <v>0</v>
      </c>
      <c r="G17" s="6"/>
      <c r="H17" s="60">
        <v>0</v>
      </c>
      <c r="I17" s="6"/>
      <c r="J17" s="61">
        <v>0</v>
      </c>
      <c r="K17" s="62">
        <f t="shared" si="0"/>
        <v>0</v>
      </c>
    </row>
    <row r="18" spans="2:11" ht="25.5">
      <c r="B18" s="10"/>
      <c r="C18" s="6" t="s">
        <v>29</v>
      </c>
      <c r="D18" s="60">
        <v>0</v>
      </c>
      <c r="E18" s="6" t="s">
        <v>27</v>
      </c>
      <c r="F18" s="61">
        <v>0</v>
      </c>
      <c r="G18" s="6"/>
      <c r="H18" s="60">
        <v>0</v>
      </c>
      <c r="I18" s="6"/>
      <c r="J18" s="61">
        <v>0</v>
      </c>
      <c r="K18" s="62">
        <f t="shared" si="0"/>
        <v>0</v>
      </c>
    </row>
    <row r="19" spans="2:11" ht="25.5">
      <c r="B19" s="10"/>
      <c r="C19" s="6" t="s">
        <v>29</v>
      </c>
      <c r="D19" s="60">
        <v>0</v>
      </c>
      <c r="E19" s="6" t="s">
        <v>27</v>
      </c>
      <c r="F19" s="61">
        <v>0</v>
      </c>
      <c r="G19" s="6"/>
      <c r="H19" s="60">
        <v>0</v>
      </c>
      <c r="I19" s="6"/>
      <c r="J19" s="61">
        <v>0</v>
      </c>
      <c r="K19" s="62">
        <f t="shared" si="0"/>
        <v>0</v>
      </c>
    </row>
    <row r="20" spans="2:11">
      <c r="B20" s="14" t="s">
        <v>5</v>
      </c>
      <c r="C20" s="15"/>
      <c r="D20" s="15">
        <f>SUM(D9:D19)</f>
        <v>1357151872.02</v>
      </c>
      <c r="E20" s="15"/>
      <c r="F20" s="15">
        <f>SUM(F9:F19)</f>
        <v>0</v>
      </c>
      <c r="G20" s="15"/>
      <c r="H20" s="15">
        <f>SUM(H9:H19)</f>
        <v>16153314</v>
      </c>
      <c r="I20" s="15"/>
      <c r="J20" s="15">
        <f>SUM(J9:J19)</f>
        <v>17800668.52</v>
      </c>
      <c r="K20" s="15">
        <f>SUM(K8:K19)</f>
        <v>1391105854.54</v>
      </c>
    </row>
    <row r="21" spans="2:11">
      <c r="B21" s="76" t="s">
        <v>33</v>
      </c>
      <c r="C21" s="76"/>
      <c r="D21" s="76"/>
      <c r="E21" s="76"/>
      <c r="F21" s="76"/>
      <c r="G21" s="76"/>
      <c r="H21" s="76"/>
      <c r="I21" s="76"/>
      <c r="J21" s="76"/>
      <c r="K21" s="76"/>
    </row>
    <row r="22" spans="2:11">
      <c r="B22" s="77" t="s">
        <v>86</v>
      </c>
      <c r="C22" s="77"/>
      <c r="D22" s="77"/>
      <c r="E22" s="77"/>
      <c r="F22" s="77"/>
      <c r="G22" s="77"/>
      <c r="H22" s="77"/>
      <c r="I22" s="77"/>
      <c r="J22" s="77"/>
      <c r="K22" s="77"/>
    </row>
    <row r="23" spans="2:11">
      <c r="B23" s="76"/>
      <c r="C23" s="76"/>
      <c r="D23" s="76"/>
      <c r="E23" s="76"/>
      <c r="F23" s="76"/>
      <c r="G23" s="76"/>
      <c r="H23" s="76"/>
      <c r="I23" s="76"/>
      <c r="J23" s="76"/>
      <c r="K23" s="76"/>
    </row>
    <row r="24" spans="2:11">
      <c r="B24" s="46" t="s">
        <v>78</v>
      </c>
      <c r="C24" s="6"/>
      <c r="D24" s="19"/>
      <c r="E24" s="6"/>
      <c r="F24" s="6"/>
      <c r="G24" s="6"/>
      <c r="H24" s="19"/>
      <c r="I24" s="6"/>
      <c r="J24" s="6"/>
      <c r="K24" s="18"/>
    </row>
    <row r="25" spans="2:11" ht="51">
      <c r="B25" s="10" t="s">
        <v>94</v>
      </c>
      <c r="C25" s="6" t="s">
        <v>23</v>
      </c>
      <c r="D25" s="60">
        <v>56337.84</v>
      </c>
      <c r="E25" s="6" t="s">
        <v>27</v>
      </c>
      <c r="F25" s="61">
        <v>0</v>
      </c>
      <c r="G25" s="6" t="s">
        <v>37</v>
      </c>
      <c r="H25" s="60">
        <v>0</v>
      </c>
      <c r="I25" s="6" t="s">
        <v>24</v>
      </c>
      <c r="J25" s="61">
        <v>0</v>
      </c>
      <c r="K25" s="62">
        <f t="shared" ref="K25:K35" si="1">+D25+F25+H25+J25</f>
        <v>56337.84</v>
      </c>
    </row>
    <row r="26" spans="2:11" ht="25.5">
      <c r="B26" s="10" t="s">
        <v>99</v>
      </c>
      <c r="C26" s="6" t="s">
        <v>100</v>
      </c>
      <c r="D26" s="60">
        <v>0</v>
      </c>
      <c r="E26" s="6" t="s">
        <v>27</v>
      </c>
      <c r="F26" s="61">
        <v>0</v>
      </c>
      <c r="G26" s="6" t="s">
        <v>26</v>
      </c>
      <c r="H26" s="60">
        <v>0</v>
      </c>
      <c r="I26" s="44" t="s">
        <v>77</v>
      </c>
      <c r="J26" s="61">
        <v>0</v>
      </c>
      <c r="K26" s="62">
        <f t="shared" si="1"/>
        <v>0</v>
      </c>
    </row>
    <row r="27" spans="2:11" ht="38.25">
      <c r="B27" s="10" t="s">
        <v>102</v>
      </c>
      <c r="C27" s="6" t="s">
        <v>28</v>
      </c>
      <c r="D27" s="60">
        <v>3637004.48</v>
      </c>
      <c r="E27" s="6" t="s">
        <v>27</v>
      </c>
      <c r="F27" s="61">
        <v>0</v>
      </c>
      <c r="G27" s="6" t="s">
        <v>38</v>
      </c>
      <c r="H27" s="60">
        <v>0</v>
      </c>
      <c r="I27" s="44" t="s">
        <v>77</v>
      </c>
      <c r="J27" s="61">
        <v>0</v>
      </c>
      <c r="K27" s="62">
        <f t="shared" si="1"/>
        <v>3637004.48</v>
      </c>
    </row>
    <row r="28" spans="2:11" ht="38.25">
      <c r="B28" s="10" t="s">
        <v>107</v>
      </c>
      <c r="C28" s="6" t="s">
        <v>29</v>
      </c>
      <c r="D28" s="60">
        <v>0</v>
      </c>
      <c r="E28" s="6" t="s">
        <v>27</v>
      </c>
      <c r="F28" s="61">
        <v>0</v>
      </c>
      <c r="G28" s="6" t="s">
        <v>38</v>
      </c>
      <c r="H28" s="60">
        <v>0</v>
      </c>
      <c r="I28" s="6" t="s">
        <v>24</v>
      </c>
      <c r="J28" s="61">
        <v>0</v>
      </c>
      <c r="K28" s="62">
        <f t="shared" si="1"/>
        <v>0</v>
      </c>
    </row>
    <row r="29" spans="2:11" ht="38.25">
      <c r="B29" s="10" t="s">
        <v>112</v>
      </c>
      <c r="C29" s="6" t="s">
        <v>28</v>
      </c>
      <c r="D29" s="60">
        <v>0</v>
      </c>
      <c r="E29" s="6" t="s">
        <v>34</v>
      </c>
      <c r="F29" s="61">
        <v>0</v>
      </c>
      <c r="G29" s="6" t="s">
        <v>31</v>
      </c>
      <c r="H29" s="60">
        <v>0</v>
      </c>
      <c r="I29" s="6" t="s">
        <v>24</v>
      </c>
      <c r="J29" s="61">
        <v>0</v>
      </c>
      <c r="K29" s="62">
        <f t="shared" si="1"/>
        <v>0</v>
      </c>
    </row>
    <row r="30" spans="2:11" ht="38.25">
      <c r="B30" s="10" t="s">
        <v>119</v>
      </c>
      <c r="C30" s="6" t="s">
        <v>30</v>
      </c>
      <c r="D30" s="60">
        <v>11343072.560000001</v>
      </c>
      <c r="E30" s="6" t="s">
        <v>27</v>
      </c>
      <c r="F30" s="61">
        <v>0</v>
      </c>
      <c r="G30" s="6" t="s">
        <v>32</v>
      </c>
      <c r="H30" s="60">
        <v>0</v>
      </c>
      <c r="I30" s="6" t="s">
        <v>24</v>
      </c>
      <c r="J30" s="61">
        <v>0</v>
      </c>
      <c r="K30" s="62">
        <f t="shared" si="1"/>
        <v>11343072.560000001</v>
      </c>
    </row>
    <row r="31" spans="2:11" ht="38.25">
      <c r="B31" s="10" t="s">
        <v>120</v>
      </c>
      <c r="C31" s="6" t="s">
        <v>29</v>
      </c>
      <c r="D31" s="60">
        <v>539100801.94000006</v>
      </c>
      <c r="E31" s="6" t="s">
        <v>27</v>
      </c>
      <c r="F31" s="61">
        <v>0</v>
      </c>
      <c r="G31" s="6" t="s">
        <v>39</v>
      </c>
      <c r="H31" s="60">
        <v>0</v>
      </c>
      <c r="I31" s="6" t="s">
        <v>24</v>
      </c>
      <c r="J31" s="61">
        <v>0</v>
      </c>
      <c r="K31" s="62">
        <f t="shared" si="1"/>
        <v>539100801.94000006</v>
      </c>
    </row>
    <row r="32" spans="2:11" ht="25.5">
      <c r="B32" s="10"/>
      <c r="C32" s="6" t="s">
        <v>29</v>
      </c>
      <c r="D32" s="60"/>
      <c r="E32" s="6" t="s">
        <v>27</v>
      </c>
      <c r="F32" s="61">
        <v>0</v>
      </c>
      <c r="G32" s="6"/>
      <c r="H32" s="60">
        <v>0</v>
      </c>
      <c r="I32" s="6"/>
      <c r="J32" s="61">
        <v>0</v>
      </c>
      <c r="K32" s="62">
        <f t="shared" si="1"/>
        <v>0</v>
      </c>
    </row>
    <row r="33" spans="2:11" ht="25.5">
      <c r="B33" s="10"/>
      <c r="C33" s="6" t="s">
        <v>29</v>
      </c>
      <c r="D33" s="60"/>
      <c r="E33" s="6" t="s">
        <v>27</v>
      </c>
      <c r="F33" s="61">
        <v>0</v>
      </c>
      <c r="G33" s="6"/>
      <c r="H33" s="60">
        <v>0</v>
      </c>
      <c r="I33" s="6"/>
      <c r="J33" s="61">
        <v>0</v>
      </c>
      <c r="K33" s="62">
        <f t="shared" si="1"/>
        <v>0</v>
      </c>
    </row>
    <row r="34" spans="2:11" ht="25.5">
      <c r="B34" s="10"/>
      <c r="C34" s="6" t="s">
        <v>29</v>
      </c>
      <c r="D34" s="60"/>
      <c r="E34" s="6" t="s">
        <v>27</v>
      </c>
      <c r="F34" s="61">
        <v>0</v>
      </c>
      <c r="G34" s="6"/>
      <c r="H34" s="60">
        <v>0</v>
      </c>
      <c r="I34" s="6"/>
      <c r="J34" s="61">
        <v>0</v>
      </c>
      <c r="K34" s="62">
        <f t="shared" si="1"/>
        <v>0</v>
      </c>
    </row>
    <row r="35" spans="2:11" ht="25.5">
      <c r="B35" s="10"/>
      <c r="C35" s="6" t="s">
        <v>29</v>
      </c>
      <c r="D35" s="60"/>
      <c r="E35" s="6" t="s">
        <v>27</v>
      </c>
      <c r="F35" s="61">
        <v>0</v>
      </c>
      <c r="G35" s="6"/>
      <c r="H35" s="60">
        <v>0</v>
      </c>
      <c r="I35" s="6"/>
      <c r="J35" s="61">
        <v>0</v>
      </c>
      <c r="K35" s="62">
        <f t="shared" si="1"/>
        <v>0</v>
      </c>
    </row>
    <row r="36" spans="2:11">
      <c r="B36" s="14" t="s">
        <v>5</v>
      </c>
      <c r="C36" s="15"/>
      <c r="D36" s="15">
        <f>SUM(D25:D35)</f>
        <v>554137216.82000005</v>
      </c>
      <c r="E36" s="15"/>
      <c r="F36" s="15">
        <f>SUM(F25:F35)</f>
        <v>0</v>
      </c>
      <c r="G36" s="15"/>
      <c r="H36" s="15">
        <f>SUM(H25:H35)</f>
        <v>0</v>
      </c>
      <c r="I36" s="15"/>
      <c r="J36" s="15">
        <f>SUM(J25:J35)</f>
        <v>0</v>
      </c>
      <c r="K36" s="15">
        <f>SUM(K25:K35)</f>
        <v>554137216.82000005</v>
      </c>
    </row>
    <row r="37" spans="2:11">
      <c r="B37" s="76" t="s">
        <v>33</v>
      </c>
      <c r="C37" s="76"/>
      <c r="D37" s="76"/>
      <c r="E37" s="76"/>
      <c r="F37" s="76"/>
      <c r="G37" s="76"/>
      <c r="H37" s="76"/>
      <c r="I37" s="76"/>
      <c r="J37" s="76"/>
      <c r="K37" s="76"/>
    </row>
    <row r="38" spans="2:11">
      <c r="B38" s="77"/>
      <c r="C38" s="77"/>
      <c r="D38" s="77"/>
      <c r="E38" s="77"/>
      <c r="F38" s="77"/>
      <c r="G38" s="77"/>
      <c r="H38" s="77"/>
      <c r="I38" s="77"/>
      <c r="J38" s="77"/>
      <c r="K38" s="77"/>
    </row>
    <row r="41" spans="2:11" ht="51">
      <c r="B41" s="59" t="s">
        <v>94</v>
      </c>
      <c r="C41" s="6" t="s">
        <v>23</v>
      </c>
      <c r="D41" s="60">
        <v>0</v>
      </c>
      <c r="E41" s="6" t="s">
        <v>27</v>
      </c>
      <c r="F41" s="61">
        <v>0</v>
      </c>
      <c r="G41" s="6" t="s">
        <v>37</v>
      </c>
      <c r="H41" s="61">
        <v>0</v>
      </c>
      <c r="I41" s="6" t="s">
        <v>24</v>
      </c>
      <c r="J41" s="61">
        <v>0</v>
      </c>
      <c r="K41" s="62">
        <f t="shared" ref="K41:K82" si="2">+D41+F41+H41+J41</f>
        <v>0</v>
      </c>
    </row>
    <row r="42" spans="2:11" ht="25.5">
      <c r="B42" s="10" t="s">
        <v>95</v>
      </c>
      <c r="C42" s="6" t="s">
        <v>23</v>
      </c>
      <c r="D42" s="60">
        <v>0</v>
      </c>
      <c r="E42" s="6" t="s">
        <v>27</v>
      </c>
      <c r="F42" s="61">
        <v>0</v>
      </c>
      <c r="G42" s="6" t="s">
        <v>25</v>
      </c>
      <c r="H42" s="61">
        <v>0</v>
      </c>
      <c r="I42" s="6" t="s">
        <v>24</v>
      </c>
      <c r="J42" s="61">
        <v>0</v>
      </c>
      <c r="K42" s="62">
        <f t="shared" si="2"/>
        <v>0</v>
      </c>
    </row>
    <row r="43" spans="2:11" ht="25.5">
      <c r="B43" s="10" t="s">
        <v>96</v>
      </c>
      <c r="C43" s="6" t="s">
        <v>122</v>
      </c>
      <c r="D43" s="60">
        <v>0</v>
      </c>
      <c r="E43" s="6" t="s">
        <v>27</v>
      </c>
      <c r="F43" s="61">
        <v>0</v>
      </c>
      <c r="G43" s="6" t="s">
        <v>25</v>
      </c>
      <c r="H43" s="61">
        <v>0</v>
      </c>
      <c r="I43" s="6" t="s">
        <v>24</v>
      </c>
      <c r="J43" s="61">
        <v>0</v>
      </c>
      <c r="K43" s="62">
        <f t="shared" si="2"/>
        <v>0</v>
      </c>
    </row>
    <row r="44" spans="2:11" ht="25.5">
      <c r="B44" s="10" t="s">
        <v>97</v>
      </c>
      <c r="C44" s="6" t="s">
        <v>122</v>
      </c>
      <c r="D44" s="60">
        <v>0</v>
      </c>
      <c r="E44" s="6" t="s">
        <v>27</v>
      </c>
      <c r="F44" s="61">
        <v>0</v>
      </c>
      <c r="G44" s="6" t="s">
        <v>25</v>
      </c>
      <c r="H44" s="61">
        <v>0</v>
      </c>
      <c r="I44" s="6"/>
      <c r="J44" s="61">
        <v>0</v>
      </c>
      <c r="K44" s="62">
        <f t="shared" si="2"/>
        <v>0</v>
      </c>
    </row>
    <row r="45" spans="2:11" s="52" customFormat="1" ht="25.5">
      <c r="B45" s="53" t="s">
        <v>127</v>
      </c>
      <c r="C45" s="54"/>
      <c r="D45" s="63">
        <v>0</v>
      </c>
      <c r="E45" s="54" t="s">
        <v>27</v>
      </c>
      <c r="F45" s="64">
        <v>0</v>
      </c>
      <c r="G45" s="54" t="s">
        <v>26</v>
      </c>
      <c r="H45" s="64">
        <v>0</v>
      </c>
      <c r="I45" s="54"/>
      <c r="J45" s="64">
        <v>0</v>
      </c>
      <c r="K45" s="62">
        <f t="shared" si="2"/>
        <v>0</v>
      </c>
    </row>
    <row r="46" spans="2:11" s="52" customFormat="1" ht="25.5">
      <c r="B46" s="53" t="s">
        <v>129</v>
      </c>
      <c r="C46" s="54"/>
      <c r="D46" s="63">
        <v>0</v>
      </c>
      <c r="E46" s="54" t="s">
        <v>27</v>
      </c>
      <c r="F46" s="64">
        <v>0</v>
      </c>
      <c r="G46" s="54" t="s">
        <v>26</v>
      </c>
      <c r="H46" s="64">
        <v>0</v>
      </c>
      <c r="I46" s="54"/>
      <c r="J46" s="64">
        <v>0</v>
      </c>
      <c r="K46" s="62">
        <f t="shared" si="2"/>
        <v>0</v>
      </c>
    </row>
    <row r="47" spans="2:11" s="52" customFormat="1" ht="25.5">
      <c r="B47" s="53" t="s">
        <v>130</v>
      </c>
      <c r="C47" s="54"/>
      <c r="D47" s="63">
        <v>0</v>
      </c>
      <c r="E47" s="54" t="s">
        <v>27</v>
      </c>
      <c r="F47" s="64">
        <v>0</v>
      </c>
      <c r="G47" s="54" t="s">
        <v>26</v>
      </c>
      <c r="H47" s="64">
        <v>0</v>
      </c>
      <c r="I47" s="54"/>
      <c r="J47" s="64">
        <v>0</v>
      </c>
      <c r="K47" s="62">
        <f t="shared" si="2"/>
        <v>0</v>
      </c>
    </row>
    <row r="48" spans="2:11" s="52" customFormat="1" ht="38.25">
      <c r="B48" s="53" t="s">
        <v>131</v>
      </c>
      <c r="C48" s="54"/>
      <c r="D48" s="63">
        <v>0</v>
      </c>
      <c r="E48" s="54" t="s">
        <v>27</v>
      </c>
      <c r="F48" s="64">
        <v>0</v>
      </c>
      <c r="G48" s="54" t="s">
        <v>26</v>
      </c>
      <c r="H48" s="64">
        <v>0</v>
      </c>
      <c r="I48" s="54"/>
      <c r="J48" s="64">
        <v>0</v>
      </c>
      <c r="K48" s="62">
        <f t="shared" si="2"/>
        <v>0</v>
      </c>
    </row>
    <row r="49" spans="2:11" s="52" customFormat="1" ht="38.25">
      <c r="B49" s="53" t="s">
        <v>128</v>
      </c>
      <c r="C49" s="54"/>
      <c r="D49" s="63">
        <v>0</v>
      </c>
      <c r="E49" s="54" t="s">
        <v>27</v>
      </c>
      <c r="F49" s="64">
        <v>0</v>
      </c>
      <c r="G49" s="54" t="s">
        <v>26</v>
      </c>
      <c r="H49" s="64">
        <v>0</v>
      </c>
      <c r="I49" s="54"/>
      <c r="J49" s="64">
        <v>0</v>
      </c>
      <c r="K49" s="62">
        <f t="shared" si="2"/>
        <v>0</v>
      </c>
    </row>
    <row r="50" spans="2:11" ht="25.5">
      <c r="B50" s="10" t="s">
        <v>132</v>
      </c>
      <c r="C50" s="6"/>
      <c r="D50" s="60">
        <v>0</v>
      </c>
      <c r="E50" s="6" t="s">
        <v>27</v>
      </c>
      <c r="F50" s="61">
        <v>0</v>
      </c>
      <c r="G50" s="6" t="s">
        <v>26</v>
      </c>
      <c r="H50" s="61">
        <v>0</v>
      </c>
      <c r="I50" s="6"/>
      <c r="J50" s="61">
        <v>0</v>
      </c>
      <c r="K50" s="62">
        <f t="shared" si="2"/>
        <v>0</v>
      </c>
    </row>
    <row r="51" spans="2:11" ht="38.25">
      <c r="B51" s="10" t="s">
        <v>98</v>
      </c>
      <c r="C51" s="6" t="s">
        <v>29</v>
      </c>
      <c r="D51" s="60">
        <v>0</v>
      </c>
      <c r="E51" s="6" t="s">
        <v>27</v>
      </c>
      <c r="F51" s="61">
        <v>0</v>
      </c>
      <c r="G51" s="6" t="s">
        <v>26</v>
      </c>
      <c r="H51" s="61">
        <v>0</v>
      </c>
      <c r="I51" s="6"/>
      <c r="J51" s="61">
        <v>0</v>
      </c>
      <c r="K51" s="62">
        <f t="shared" si="2"/>
        <v>0</v>
      </c>
    </row>
    <row r="52" spans="2:11" ht="25.5">
      <c r="B52" s="10" t="s">
        <v>133</v>
      </c>
      <c r="C52" s="6" t="s">
        <v>100</v>
      </c>
      <c r="D52" s="60">
        <v>0</v>
      </c>
      <c r="E52" s="6" t="s">
        <v>27</v>
      </c>
      <c r="F52" s="61">
        <v>0</v>
      </c>
      <c r="G52" s="6" t="s">
        <v>26</v>
      </c>
      <c r="H52" s="61">
        <v>0</v>
      </c>
      <c r="I52" s="6"/>
      <c r="J52" s="61">
        <v>0</v>
      </c>
      <c r="K52" s="62">
        <f t="shared" si="2"/>
        <v>0</v>
      </c>
    </row>
    <row r="53" spans="2:11" ht="25.5">
      <c r="B53" s="59" t="s">
        <v>99</v>
      </c>
      <c r="C53" s="6" t="s">
        <v>100</v>
      </c>
      <c r="D53" s="60">
        <v>0</v>
      </c>
      <c r="E53" s="6" t="s">
        <v>27</v>
      </c>
      <c r="F53" s="61">
        <v>0</v>
      </c>
      <c r="G53" s="6" t="s">
        <v>26</v>
      </c>
      <c r="H53" s="61">
        <v>0</v>
      </c>
      <c r="I53" s="6"/>
      <c r="J53" s="61">
        <v>0</v>
      </c>
      <c r="K53" s="62">
        <f t="shared" si="2"/>
        <v>0</v>
      </c>
    </row>
    <row r="54" spans="2:11" ht="38.25">
      <c r="B54" s="10" t="s">
        <v>118</v>
      </c>
      <c r="C54" s="6" t="s">
        <v>24</v>
      </c>
      <c r="D54" s="60">
        <v>0</v>
      </c>
      <c r="E54" s="6" t="s">
        <v>24</v>
      </c>
      <c r="F54" s="61">
        <v>0</v>
      </c>
      <c r="G54" s="6" t="s">
        <v>79</v>
      </c>
      <c r="H54" s="61">
        <v>0</v>
      </c>
      <c r="I54" s="6"/>
      <c r="J54" s="61">
        <v>0</v>
      </c>
      <c r="K54" s="62">
        <f t="shared" si="2"/>
        <v>0</v>
      </c>
    </row>
    <row r="55" spans="2:11" s="52" customFormat="1" ht="41.25" customHeight="1">
      <c r="B55" s="53" t="s">
        <v>134</v>
      </c>
      <c r="C55" s="54" t="s">
        <v>28</v>
      </c>
      <c r="D55" s="63">
        <v>0</v>
      </c>
      <c r="E55" s="54" t="s">
        <v>27</v>
      </c>
      <c r="F55" s="64">
        <v>0</v>
      </c>
      <c r="G55" s="54" t="s">
        <v>38</v>
      </c>
      <c r="H55" s="64">
        <v>0</v>
      </c>
      <c r="I55" s="54"/>
      <c r="J55" s="64">
        <v>0</v>
      </c>
      <c r="K55" s="62">
        <f t="shared" si="2"/>
        <v>0</v>
      </c>
    </row>
    <row r="56" spans="2:11" ht="38.25">
      <c r="B56" s="10" t="s">
        <v>101</v>
      </c>
      <c r="C56" s="6" t="s">
        <v>29</v>
      </c>
      <c r="D56" s="60">
        <v>0</v>
      </c>
      <c r="E56" s="6" t="s">
        <v>27</v>
      </c>
      <c r="F56" s="61">
        <v>0</v>
      </c>
      <c r="G56" s="6" t="s">
        <v>38</v>
      </c>
      <c r="H56" s="61">
        <v>0</v>
      </c>
      <c r="I56" s="6"/>
      <c r="J56" s="61">
        <v>0</v>
      </c>
      <c r="K56" s="62">
        <f t="shared" si="2"/>
        <v>0</v>
      </c>
    </row>
    <row r="57" spans="2:11" ht="38.25">
      <c r="B57" s="59" t="s">
        <v>102</v>
      </c>
      <c r="C57" s="6" t="s">
        <v>28</v>
      </c>
      <c r="D57" s="60">
        <v>0</v>
      </c>
      <c r="E57" s="6" t="s">
        <v>27</v>
      </c>
      <c r="F57" s="61">
        <v>0</v>
      </c>
      <c r="G57" s="6" t="s">
        <v>38</v>
      </c>
      <c r="H57" s="61">
        <v>0</v>
      </c>
      <c r="I57" s="44" t="s">
        <v>77</v>
      </c>
      <c r="J57" s="61">
        <v>0</v>
      </c>
      <c r="K57" s="62">
        <f t="shared" si="2"/>
        <v>0</v>
      </c>
    </row>
    <row r="58" spans="2:11" s="52" customFormat="1" ht="51">
      <c r="B58" s="53" t="s">
        <v>136</v>
      </c>
      <c r="C58" s="54" t="s">
        <v>28</v>
      </c>
      <c r="D58" s="63">
        <v>0</v>
      </c>
      <c r="E58" s="54" t="s">
        <v>27</v>
      </c>
      <c r="F58" s="64">
        <v>0</v>
      </c>
      <c r="G58" s="54" t="s">
        <v>137</v>
      </c>
      <c r="H58" s="64">
        <v>0</v>
      </c>
      <c r="I58" s="54"/>
      <c r="J58" s="64">
        <v>0</v>
      </c>
      <c r="K58" s="62">
        <f t="shared" si="2"/>
        <v>0</v>
      </c>
    </row>
    <row r="59" spans="2:11" s="52" customFormat="1" ht="51">
      <c r="B59" s="53" t="s">
        <v>138</v>
      </c>
      <c r="C59" s="54" t="s">
        <v>28</v>
      </c>
      <c r="D59" s="63">
        <v>0</v>
      </c>
      <c r="E59" s="54" t="s">
        <v>27</v>
      </c>
      <c r="F59" s="64">
        <v>0</v>
      </c>
      <c r="G59" s="54" t="s">
        <v>137</v>
      </c>
      <c r="H59" s="64">
        <v>0</v>
      </c>
      <c r="I59" s="54"/>
      <c r="J59" s="64">
        <v>0</v>
      </c>
      <c r="K59" s="62">
        <f t="shared" si="2"/>
        <v>0</v>
      </c>
    </row>
    <row r="60" spans="2:11" ht="38.25">
      <c r="B60" s="10" t="s">
        <v>103</v>
      </c>
      <c r="C60" s="6" t="s">
        <v>123</v>
      </c>
      <c r="D60" s="60">
        <v>0</v>
      </c>
      <c r="E60" s="6" t="s">
        <v>27</v>
      </c>
      <c r="F60" s="61">
        <v>0</v>
      </c>
      <c r="G60" s="6" t="s">
        <v>38</v>
      </c>
      <c r="H60" s="61">
        <v>0</v>
      </c>
      <c r="I60" s="6"/>
      <c r="J60" s="61">
        <v>0</v>
      </c>
      <c r="K60" s="62">
        <f t="shared" si="2"/>
        <v>0</v>
      </c>
    </row>
    <row r="61" spans="2:11" ht="38.25">
      <c r="B61" s="10" t="s">
        <v>104</v>
      </c>
      <c r="C61" s="6" t="s">
        <v>29</v>
      </c>
      <c r="D61" s="60">
        <v>0</v>
      </c>
      <c r="E61" s="6" t="s">
        <v>27</v>
      </c>
      <c r="F61" s="61">
        <v>0</v>
      </c>
      <c r="G61" s="6" t="s">
        <v>38</v>
      </c>
      <c r="H61" s="61">
        <v>0</v>
      </c>
      <c r="I61" s="6"/>
      <c r="J61" s="61">
        <v>0</v>
      </c>
      <c r="K61" s="62">
        <f t="shared" si="2"/>
        <v>0</v>
      </c>
    </row>
    <row r="62" spans="2:11" ht="38.25">
      <c r="B62" s="10" t="s">
        <v>105</v>
      </c>
      <c r="C62" s="6" t="s">
        <v>124</v>
      </c>
      <c r="D62" s="60">
        <v>0</v>
      </c>
      <c r="E62" s="6" t="s">
        <v>27</v>
      </c>
      <c r="F62" s="61">
        <v>0</v>
      </c>
      <c r="G62" s="6" t="s">
        <v>38</v>
      </c>
      <c r="H62" s="61">
        <v>0</v>
      </c>
      <c r="I62" s="6"/>
      <c r="J62" s="61">
        <v>0</v>
      </c>
      <c r="K62" s="62">
        <f t="shared" si="2"/>
        <v>0</v>
      </c>
    </row>
    <row r="63" spans="2:11" ht="38.25">
      <c r="B63" s="10" t="s">
        <v>106</v>
      </c>
      <c r="C63" s="6" t="s">
        <v>29</v>
      </c>
      <c r="D63" s="60">
        <v>0</v>
      </c>
      <c r="E63" s="6" t="s">
        <v>27</v>
      </c>
      <c r="F63" s="61">
        <v>0</v>
      </c>
      <c r="G63" s="6" t="s">
        <v>38</v>
      </c>
      <c r="H63" s="61">
        <v>0</v>
      </c>
      <c r="I63" s="6"/>
      <c r="J63" s="61">
        <v>0</v>
      </c>
      <c r="K63" s="62">
        <f t="shared" si="2"/>
        <v>0</v>
      </c>
    </row>
    <row r="64" spans="2:11" ht="38.25">
      <c r="B64" s="59" t="s">
        <v>107</v>
      </c>
      <c r="C64" s="6" t="s">
        <v>29</v>
      </c>
      <c r="D64" s="60">
        <v>0</v>
      </c>
      <c r="E64" s="6" t="s">
        <v>27</v>
      </c>
      <c r="F64" s="61">
        <v>0</v>
      </c>
      <c r="G64" s="6" t="s">
        <v>38</v>
      </c>
      <c r="H64" s="61">
        <v>0</v>
      </c>
      <c r="I64" s="6" t="s">
        <v>24</v>
      </c>
      <c r="J64" s="61">
        <v>0</v>
      </c>
      <c r="K64" s="62">
        <f t="shared" si="2"/>
        <v>0</v>
      </c>
    </row>
    <row r="65" spans="2:11" ht="38.25">
      <c r="B65" s="10" t="s">
        <v>108</v>
      </c>
      <c r="C65" s="6" t="s">
        <v>29</v>
      </c>
      <c r="D65" s="60">
        <v>0</v>
      </c>
      <c r="E65" s="6" t="s">
        <v>27</v>
      </c>
      <c r="F65" s="61">
        <v>0</v>
      </c>
      <c r="G65" s="6" t="s">
        <v>38</v>
      </c>
      <c r="H65" s="61">
        <v>0</v>
      </c>
      <c r="I65" s="6"/>
      <c r="J65" s="61">
        <v>0</v>
      </c>
      <c r="K65" s="62">
        <f t="shared" si="2"/>
        <v>0</v>
      </c>
    </row>
    <row r="66" spans="2:11" ht="38.25">
      <c r="B66" s="10" t="s">
        <v>109</v>
      </c>
      <c r="C66" s="6" t="s">
        <v>29</v>
      </c>
      <c r="D66" s="60">
        <v>0</v>
      </c>
      <c r="E66" s="6" t="s">
        <v>27</v>
      </c>
      <c r="F66" s="61">
        <v>0</v>
      </c>
      <c r="G66" s="6" t="s">
        <v>38</v>
      </c>
      <c r="H66" s="61">
        <v>0</v>
      </c>
      <c r="I66" s="6"/>
      <c r="J66" s="61">
        <v>0</v>
      </c>
      <c r="K66" s="62">
        <f t="shared" si="2"/>
        <v>0</v>
      </c>
    </row>
    <row r="67" spans="2:11" ht="51">
      <c r="B67" s="10" t="s">
        <v>110</v>
      </c>
      <c r="C67" s="6" t="s">
        <v>29</v>
      </c>
      <c r="D67" s="60">
        <v>0</v>
      </c>
      <c r="E67" s="6" t="s">
        <v>27</v>
      </c>
      <c r="F67" s="61">
        <v>0</v>
      </c>
      <c r="G67" s="6" t="s">
        <v>38</v>
      </c>
      <c r="H67" s="61">
        <v>0</v>
      </c>
      <c r="I67" s="6"/>
      <c r="J67" s="61">
        <v>0</v>
      </c>
      <c r="K67" s="62">
        <f t="shared" si="2"/>
        <v>0</v>
      </c>
    </row>
    <row r="68" spans="2:11" ht="51">
      <c r="B68" s="10" t="s">
        <v>111</v>
      </c>
      <c r="C68" s="6" t="s">
        <v>29</v>
      </c>
      <c r="D68" s="60">
        <v>0</v>
      </c>
      <c r="E68" s="6" t="s">
        <v>27</v>
      </c>
      <c r="F68" s="61">
        <v>0</v>
      </c>
      <c r="G68" s="6" t="s">
        <v>38</v>
      </c>
      <c r="H68" s="61">
        <v>0</v>
      </c>
      <c r="I68" s="6"/>
      <c r="J68" s="61">
        <v>0</v>
      </c>
      <c r="K68" s="62">
        <f t="shared" si="2"/>
        <v>0</v>
      </c>
    </row>
    <row r="69" spans="2:11" ht="38.25">
      <c r="B69" s="10" t="s">
        <v>112</v>
      </c>
      <c r="C69" s="6" t="s">
        <v>28</v>
      </c>
      <c r="D69" s="60">
        <v>0</v>
      </c>
      <c r="E69" s="6" t="s">
        <v>34</v>
      </c>
      <c r="F69" s="61">
        <v>0</v>
      </c>
      <c r="G69" s="6" t="s">
        <v>31</v>
      </c>
      <c r="H69" s="61">
        <v>0</v>
      </c>
      <c r="I69" s="6" t="s">
        <v>24</v>
      </c>
      <c r="J69" s="61">
        <v>0</v>
      </c>
      <c r="K69" s="62">
        <f t="shared" si="2"/>
        <v>0</v>
      </c>
    </row>
    <row r="70" spans="2:11" ht="63.75">
      <c r="B70" s="10" t="s">
        <v>113</v>
      </c>
      <c r="C70" s="6" t="s">
        <v>29</v>
      </c>
      <c r="D70" s="60">
        <v>0</v>
      </c>
      <c r="E70" s="6" t="s">
        <v>27</v>
      </c>
      <c r="F70" s="61">
        <v>0</v>
      </c>
      <c r="G70" s="6" t="s">
        <v>38</v>
      </c>
      <c r="H70" s="61">
        <v>0</v>
      </c>
      <c r="I70" s="6"/>
      <c r="J70" s="61">
        <v>0</v>
      </c>
      <c r="K70" s="62">
        <f t="shared" si="2"/>
        <v>0</v>
      </c>
    </row>
    <row r="71" spans="2:11" ht="38.25">
      <c r="B71" s="10" t="s">
        <v>114</v>
      </c>
      <c r="C71" s="6" t="s">
        <v>29</v>
      </c>
      <c r="D71" s="60">
        <v>0</v>
      </c>
      <c r="E71" s="6" t="s">
        <v>27</v>
      </c>
      <c r="F71" s="61">
        <v>0</v>
      </c>
      <c r="G71" s="6" t="s">
        <v>38</v>
      </c>
      <c r="H71" s="61">
        <v>0</v>
      </c>
      <c r="I71" s="6"/>
      <c r="J71" s="61">
        <v>0</v>
      </c>
      <c r="K71" s="62">
        <f t="shared" si="2"/>
        <v>0</v>
      </c>
    </row>
    <row r="72" spans="2:11" ht="38.25">
      <c r="B72" s="10" t="s">
        <v>115</v>
      </c>
      <c r="C72" s="6" t="s">
        <v>125</v>
      </c>
      <c r="D72" s="60">
        <v>0</v>
      </c>
      <c r="E72" s="6" t="s">
        <v>27</v>
      </c>
      <c r="F72" s="61">
        <v>0</v>
      </c>
      <c r="G72" s="6" t="s">
        <v>116</v>
      </c>
      <c r="H72" s="61">
        <v>0</v>
      </c>
      <c r="I72" s="6"/>
      <c r="J72" s="61">
        <v>0</v>
      </c>
      <c r="K72" s="62">
        <f t="shared" si="2"/>
        <v>0</v>
      </c>
    </row>
    <row r="73" spans="2:11" ht="38.25">
      <c r="B73" s="10" t="s">
        <v>117</v>
      </c>
      <c r="C73" s="6" t="s">
        <v>28</v>
      </c>
      <c r="D73" s="60">
        <v>0</v>
      </c>
      <c r="E73" s="6" t="s">
        <v>34</v>
      </c>
      <c r="F73" s="61">
        <v>0</v>
      </c>
      <c r="G73" s="6" t="s">
        <v>31</v>
      </c>
      <c r="H73" s="61">
        <v>0</v>
      </c>
      <c r="I73" s="6" t="s">
        <v>24</v>
      </c>
      <c r="J73" s="61">
        <v>0</v>
      </c>
      <c r="K73" s="62">
        <f t="shared" si="2"/>
        <v>0</v>
      </c>
    </row>
    <row r="74" spans="2:11" s="52" customFormat="1" ht="38.25">
      <c r="B74" s="53" t="s">
        <v>135</v>
      </c>
      <c r="C74" s="54" t="s">
        <v>29</v>
      </c>
      <c r="D74" s="63">
        <v>0</v>
      </c>
      <c r="E74" s="54" t="s">
        <v>27</v>
      </c>
      <c r="F74" s="64">
        <v>0</v>
      </c>
      <c r="G74" s="54" t="s">
        <v>39</v>
      </c>
      <c r="H74" s="64">
        <v>0</v>
      </c>
      <c r="I74" s="54" t="s">
        <v>24</v>
      </c>
      <c r="J74" s="64">
        <v>0</v>
      </c>
      <c r="K74" s="62">
        <f t="shared" si="2"/>
        <v>0</v>
      </c>
    </row>
    <row r="75" spans="2:11" ht="38.25">
      <c r="B75" s="10" t="s">
        <v>119</v>
      </c>
      <c r="C75" s="6" t="s">
        <v>30</v>
      </c>
      <c r="D75" s="60">
        <v>0</v>
      </c>
      <c r="E75" s="6" t="s">
        <v>27</v>
      </c>
      <c r="F75" s="61">
        <v>0</v>
      </c>
      <c r="G75" s="6" t="s">
        <v>32</v>
      </c>
      <c r="H75" s="61">
        <v>0</v>
      </c>
      <c r="I75" s="6" t="s">
        <v>24</v>
      </c>
      <c r="J75" s="61">
        <v>0</v>
      </c>
      <c r="K75" s="62">
        <f t="shared" si="2"/>
        <v>0</v>
      </c>
    </row>
    <row r="76" spans="2:11" ht="38.25">
      <c r="B76" s="10" t="s">
        <v>120</v>
      </c>
      <c r="C76" s="6" t="s">
        <v>29</v>
      </c>
      <c r="D76" s="60">
        <v>0</v>
      </c>
      <c r="E76" s="6" t="s">
        <v>27</v>
      </c>
      <c r="F76" s="61">
        <v>0</v>
      </c>
      <c r="G76" s="6" t="s">
        <v>39</v>
      </c>
      <c r="H76" s="61">
        <v>0</v>
      </c>
      <c r="I76" s="6" t="s">
        <v>24</v>
      </c>
      <c r="J76" s="61">
        <v>0</v>
      </c>
      <c r="K76" s="62">
        <f t="shared" si="2"/>
        <v>0</v>
      </c>
    </row>
    <row r="77" spans="2:11" ht="38.25">
      <c r="B77" s="10" t="s">
        <v>121</v>
      </c>
      <c r="C77" s="6" t="s">
        <v>125</v>
      </c>
      <c r="D77" s="60">
        <v>0</v>
      </c>
      <c r="E77" s="6" t="s">
        <v>27</v>
      </c>
      <c r="F77" s="61">
        <v>0</v>
      </c>
      <c r="G77" s="6" t="s">
        <v>126</v>
      </c>
      <c r="H77" s="61">
        <v>0</v>
      </c>
      <c r="I77" s="6"/>
      <c r="J77" s="61">
        <v>0</v>
      </c>
      <c r="K77" s="62">
        <f t="shared" si="2"/>
        <v>0</v>
      </c>
    </row>
    <row r="78" spans="2:11" ht="25.5">
      <c r="B78" s="10"/>
      <c r="C78" s="6" t="s">
        <v>29</v>
      </c>
      <c r="D78" s="60">
        <v>0</v>
      </c>
      <c r="E78" s="6" t="s">
        <v>27</v>
      </c>
      <c r="F78" s="61">
        <v>0</v>
      </c>
      <c r="G78" s="6"/>
      <c r="H78" s="61">
        <v>0</v>
      </c>
      <c r="I78" s="6"/>
      <c r="J78" s="61">
        <v>0</v>
      </c>
      <c r="K78" s="62">
        <f t="shared" si="2"/>
        <v>0</v>
      </c>
    </row>
    <row r="79" spans="2:11" ht="25.5">
      <c r="B79" s="10"/>
      <c r="C79" s="6" t="s">
        <v>29</v>
      </c>
      <c r="D79" s="60">
        <v>0</v>
      </c>
      <c r="E79" s="6" t="s">
        <v>27</v>
      </c>
      <c r="F79" s="61">
        <v>0</v>
      </c>
      <c r="G79" s="6"/>
      <c r="H79" s="61">
        <v>0</v>
      </c>
      <c r="I79" s="6"/>
      <c r="J79" s="61">
        <v>0</v>
      </c>
      <c r="K79" s="62">
        <f t="shared" si="2"/>
        <v>0</v>
      </c>
    </row>
    <row r="80" spans="2:11" ht="25.5">
      <c r="B80" s="10"/>
      <c r="C80" s="6" t="s">
        <v>29</v>
      </c>
      <c r="D80" s="60">
        <v>0</v>
      </c>
      <c r="E80" s="6" t="s">
        <v>27</v>
      </c>
      <c r="F80" s="61">
        <v>0</v>
      </c>
      <c r="G80" s="6"/>
      <c r="H80" s="61">
        <v>0</v>
      </c>
      <c r="I80" s="6"/>
      <c r="J80" s="61">
        <v>0</v>
      </c>
      <c r="K80" s="62">
        <f t="shared" si="2"/>
        <v>0</v>
      </c>
    </row>
    <row r="81" spans="2:11" ht="25.5">
      <c r="B81" s="10"/>
      <c r="C81" s="6" t="s">
        <v>29</v>
      </c>
      <c r="D81" s="60">
        <v>0</v>
      </c>
      <c r="E81" s="6" t="s">
        <v>27</v>
      </c>
      <c r="F81" s="61">
        <v>0</v>
      </c>
      <c r="G81" s="6"/>
      <c r="H81" s="61">
        <v>0</v>
      </c>
      <c r="I81" s="6"/>
      <c r="J81" s="61">
        <v>0</v>
      </c>
      <c r="K81" s="62">
        <f t="shared" si="2"/>
        <v>0</v>
      </c>
    </row>
    <row r="82" spans="2:11" ht="25.5">
      <c r="B82" s="10"/>
      <c r="C82" s="6" t="s">
        <v>29</v>
      </c>
      <c r="D82" s="60">
        <v>0</v>
      </c>
      <c r="E82" s="6" t="s">
        <v>27</v>
      </c>
      <c r="F82" s="61">
        <v>0</v>
      </c>
      <c r="G82" s="6"/>
      <c r="H82" s="61">
        <v>0</v>
      </c>
      <c r="I82" s="6" t="s">
        <v>24</v>
      </c>
      <c r="J82" s="61">
        <v>0</v>
      </c>
      <c r="K82" s="62">
        <f t="shared" si="2"/>
        <v>0</v>
      </c>
    </row>
  </sheetData>
  <mergeCells count="11">
    <mergeCell ref="B38:K38"/>
    <mergeCell ref="B21:K21"/>
    <mergeCell ref="B22:K22"/>
    <mergeCell ref="B23:K23"/>
    <mergeCell ref="B5:B6"/>
    <mergeCell ref="C5:D5"/>
    <mergeCell ref="E5:F5"/>
    <mergeCell ref="G5:H5"/>
    <mergeCell ref="I5:J5"/>
    <mergeCell ref="K5:K6"/>
    <mergeCell ref="B37:K37"/>
  </mergeCells>
  <pageMargins left="0.23622047244094491" right="0.23622047244094491" top="0.74803149606299213" bottom="0.74803149606299213" header="0.31496062992125984" footer="0.31496062992125984"/>
  <pageSetup scale="78" fitToHeight="0" orientation="landscape" r:id="rId1"/>
  <rowBreaks count="1" manualBreakCount="1">
    <brk id="39" max="11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L86"/>
  <sheetViews>
    <sheetView topLeftCell="A33" workbookViewId="0">
      <selection activeCell="M49" sqref="M49"/>
    </sheetView>
  </sheetViews>
  <sheetFormatPr baseColWidth="10" defaultRowHeight="12.75"/>
  <cols>
    <col min="1" max="1" width="3.28515625" style="30" customWidth="1"/>
    <col min="2" max="2" width="29" style="2" customWidth="1"/>
    <col min="3" max="3" width="13.28515625" style="5" customWidth="1"/>
    <col min="4" max="4" width="16.28515625" style="5" customWidth="1"/>
    <col min="5" max="6" width="13.28515625" style="5" customWidth="1"/>
    <col min="7" max="7" width="22" style="5" customWidth="1"/>
    <col min="8" max="8" width="16.5703125" style="5" customWidth="1"/>
    <col min="9" max="10" width="13.28515625" style="5" customWidth="1"/>
    <col min="11" max="11" width="16.85546875" style="4" customWidth="1"/>
    <col min="12" max="12" width="4" customWidth="1"/>
  </cols>
  <sheetData>
    <row r="1" spans="1:12">
      <c r="B1" s="7" t="s">
        <v>80</v>
      </c>
      <c r="C1" s="8"/>
      <c r="D1" s="8"/>
      <c r="E1" s="8"/>
      <c r="F1" s="8"/>
      <c r="G1" s="8"/>
      <c r="H1" s="8"/>
      <c r="I1" s="8"/>
      <c r="J1" s="8"/>
      <c r="K1" s="16"/>
      <c r="L1" s="9"/>
    </row>
    <row r="2" spans="1:12">
      <c r="B2" s="7" t="s">
        <v>35</v>
      </c>
      <c r="C2" s="8"/>
      <c r="D2" s="8"/>
      <c r="E2" s="8"/>
      <c r="F2" s="8"/>
      <c r="G2" s="45"/>
      <c r="H2" s="8"/>
      <c r="I2" s="8"/>
      <c r="J2" s="8"/>
      <c r="K2" s="16"/>
      <c r="L2" s="9"/>
    </row>
    <row r="3" spans="1:12">
      <c r="B3" s="7" t="s">
        <v>141</v>
      </c>
      <c r="C3" s="8"/>
      <c r="D3" s="8"/>
      <c r="E3" s="8"/>
      <c r="F3" s="8"/>
      <c r="G3" s="8"/>
      <c r="H3" s="8"/>
      <c r="I3" s="8"/>
      <c r="J3" s="8"/>
      <c r="K3" s="16"/>
      <c r="L3" s="9"/>
    </row>
    <row r="4" spans="1:12">
      <c r="C4" s="3"/>
      <c r="D4" s="3"/>
      <c r="E4" s="3"/>
      <c r="F4" s="3"/>
      <c r="G4" s="3"/>
      <c r="H4" s="3"/>
      <c r="I4" s="3"/>
      <c r="J4" s="3"/>
      <c r="K4" s="17"/>
    </row>
    <row r="5" spans="1:12">
      <c r="A5"/>
      <c r="B5" s="78" t="s">
        <v>6</v>
      </c>
      <c r="C5" s="73" t="s">
        <v>7</v>
      </c>
      <c r="D5" s="73"/>
      <c r="E5" s="73" t="s">
        <v>8</v>
      </c>
      <c r="F5" s="73"/>
      <c r="G5" s="73" t="s">
        <v>9</v>
      </c>
      <c r="H5" s="73"/>
      <c r="I5" s="73" t="s">
        <v>10</v>
      </c>
      <c r="J5" s="73"/>
      <c r="K5" s="74" t="s">
        <v>22</v>
      </c>
    </row>
    <row r="6" spans="1:12" ht="24">
      <c r="A6"/>
      <c r="B6" s="79"/>
      <c r="C6" s="11" t="s">
        <v>21</v>
      </c>
      <c r="D6" s="11" t="s">
        <v>36</v>
      </c>
      <c r="E6" s="11" t="s">
        <v>21</v>
      </c>
      <c r="F6" s="11" t="s">
        <v>36</v>
      </c>
      <c r="G6" s="11" t="s">
        <v>21</v>
      </c>
      <c r="H6" s="11" t="s">
        <v>36</v>
      </c>
      <c r="I6" s="11" t="s">
        <v>21</v>
      </c>
      <c r="J6" s="11" t="s">
        <v>36</v>
      </c>
      <c r="K6" s="75"/>
    </row>
    <row r="7" spans="1:12">
      <c r="A7" s="1"/>
      <c r="B7" s="12" t="s">
        <v>11</v>
      </c>
      <c r="C7" s="13" t="s">
        <v>12</v>
      </c>
      <c r="D7" s="13" t="s">
        <v>13</v>
      </c>
      <c r="E7" s="13" t="s">
        <v>14</v>
      </c>
      <c r="F7" s="13" t="s">
        <v>15</v>
      </c>
      <c r="G7" s="13" t="s">
        <v>16</v>
      </c>
      <c r="H7" s="13" t="s">
        <v>17</v>
      </c>
      <c r="I7" s="13" t="s">
        <v>18</v>
      </c>
      <c r="J7" s="13" t="s">
        <v>19</v>
      </c>
      <c r="K7" s="13" t="s">
        <v>20</v>
      </c>
      <c r="L7" s="1"/>
    </row>
    <row r="8" spans="1:12" ht="25.5">
      <c r="A8"/>
      <c r="B8" s="46" t="s">
        <v>139</v>
      </c>
      <c r="C8" s="6"/>
      <c r="D8" s="19"/>
      <c r="E8" s="6"/>
      <c r="F8" s="6"/>
      <c r="G8" s="6"/>
      <c r="H8" s="19"/>
      <c r="I8" s="6"/>
      <c r="J8" s="6"/>
      <c r="K8" s="18"/>
    </row>
    <row r="9" spans="1:12" ht="51">
      <c r="A9"/>
      <c r="B9" s="10" t="s">
        <v>94</v>
      </c>
      <c r="C9" s="6" t="s">
        <v>23</v>
      </c>
      <c r="D9" s="19">
        <v>875500</v>
      </c>
      <c r="E9" s="6" t="s">
        <v>27</v>
      </c>
      <c r="F9" s="6">
        <v>0</v>
      </c>
      <c r="G9" s="6" t="s">
        <v>37</v>
      </c>
      <c r="H9" s="19">
        <v>0</v>
      </c>
      <c r="I9" s="6" t="s">
        <v>24</v>
      </c>
      <c r="J9" s="6">
        <v>0</v>
      </c>
      <c r="K9" s="18">
        <f t="shared" ref="K9:K19" si="0">+D9+F9+H9+J9</f>
        <v>875500</v>
      </c>
    </row>
    <row r="10" spans="1:12" ht="38.25">
      <c r="A10"/>
      <c r="B10" s="10" t="s">
        <v>98</v>
      </c>
      <c r="C10" s="6" t="s">
        <v>29</v>
      </c>
      <c r="D10" s="19">
        <v>0</v>
      </c>
      <c r="E10" s="6" t="s">
        <v>27</v>
      </c>
      <c r="F10" s="6">
        <v>0</v>
      </c>
      <c r="G10" s="6" t="s">
        <v>26</v>
      </c>
      <c r="H10" s="19">
        <v>0</v>
      </c>
      <c r="I10" s="6"/>
      <c r="J10" s="6">
        <v>0</v>
      </c>
      <c r="K10" s="18">
        <f t="shared" si="0"/>
        <v>0</v>
      </c>
    </row>
    <row r="11" spans="1:12" ht="25.5">
      <c r="A11"/>
      <c r="B11" s="10" t="s">
        <v>99</v>
      </c>
      <c r="C11" s="6" t="s">
        <v>100</v>
      </c>
      <c r="D11" s="19">
        <v>0</v>
      </c>
      <c r="E11" s="6" t="s">
        <v>27</v>
      </c>
      <c r="F11" s="6">
        <v>0</v>
      </c>
      <c r="G11" s="6" t="s">
        <v>26</v>
      </c>
      <c r="H11" s="19">
        <v>0</v>
      </c>
      <c r="I11" s="6"/>
      <c r="J11" s="6">
        <v>0</v>
      </c>
      <c r="K11" s="18">
        <f t="shared" si="0"/>
        <v>0</v>
      </c>
    </row>
    <row r="12" spans="1:12" ht="45">
      <c r="A12"/>
      <c r="B12" s="10" t="s">
        <v>102</v>
      </c>
      <c r="C12" s="6" t="s">
        <v>28</v>
      </c>
      <c r="D12" s="19">
        <v>174429895.97999999</v>
      </c>
      <c r="E12" s="6" t="s">
        <v>27</v>
      </c>
      <c r="F12" s="6">
        <v>0</v>
      </c>
      <c r="G12" s="6" t="s">
        <v>38</v>
      </c>
      <c r="H12" s="19">
        <v>0</v>
      </c>
      <c r="I12" s="44" t="s">
        <v>142</v>
      </c>
      <c r="J12" s="6">
        <v>16364463.52</v>
      </c>
      <c r="K12" s="18">
        <f t="shared" si="0"/>
        <v>190794359.5</v>
      </c>
    </row>
    <row r="13" spans="1:12" ht="38.25">
      <c r="A13"/>
      <c r="B13" s="10" t="s">
        <v>107</v>
      </c>
      <c r="C13" s="6" t="s">
        <v>29</v>
      </c>
      <c r="D13" s="19">
        <v>60625698.039999999</v>
      </c>
      <c r="E13" s="6" t="s">
        <v>27</v>
      </c>
      <c r="F13" s="6">
        <v>0</v>
      </c>
      <c r="G13" s="6" t="s">
        <v>38</v>
      </c>
      <c r="H13" s="19">
        <v>0</v>
      </c>
      <c r="I13" s="6" t="s">
        <v>24</v>
      </c>
      <c r="J13" s="6">
        <v>0</v>
      </c>
      <c r="K13" s="18">
        <f t="shared" si="0"/>
        <v>60625698.039999999</v>
      </c>
    </row>
    <row r="14" spans="1:12" ht="38.25">
      <c r="A14"/>
      <c r="B14" s="10" t="s">
        <v>112</v>
      </c>
      <c r="C14" s="6" t="s">
        <v>28</v>
      </c>
      <c r="D14" s="19">
        <v>2750000</v>
      </c>
      <c r="E14" s="6" t="s">
        <v>34</v>
      </c>
      <c r="F14" s="6">
        <v>0</v>
      </c>
      <c r="G14" s="6" t="s">
        <v>31</v>
      </c>
      <c r="H14" s="19">
        <v>2750000</v>
      </c>
      <c r="I14" s="6" t="s">
        <v>24</v>
      </c>
      <c r="J14" s="6">
        <v>0</v>
      </c>
      <c r="K14" s="18">
        <f t="shared" si="0"/>
        <v>5500000</v>
      </c>
    </row>
    <row r="15" spans="1:12" ht="51">
      <c r="A15"/>
      <c r="B15" s="10" t="s">
        <v>119</v>
      </c>
      <c r="C15" s="6" t="s">
        <v>30</v>
      </c>
      <c r="D15" s="19">
        <v>74516570</v>
      </c>
      <c r="E15" s="6" t="s">
        <v>27</v>
      </c>
      <c r="F15" s="6">
        <v>0</v>
      </c>
      <c r="G15" s="6" t="s">
        <v>32</v>
      </c>
      <c r="H15" s="19">
        <v>14903314</v>
      </c>
      <c r="I15" s="6" t="s">
        <v>24</v>
      </c>
      <c r="J15" s="6">
        <v>0</v>
      </c>
      <c r="K15" s="18">
        <f t="shared" si="0"/>
        <v>89419884</v>
      </c>
    </row>
    <row r="16" spans="1:12" ht="45">
      <c r="A16"/>
      <c r="B16" s="10" t="s">
        <v>120</v>
      </c>
      <c r="C16" s="6" t="s">
        <v>29</v>
      </c>
      <c r="D16" s="19">
        <v>1065856592.4</v>
      </c>
      <c r="E16" s="6" t="s">
        <v>27</v>
      </c>
      <c r="F16" s="6">
        <v>0</v>
      </c>
      <c r="G16" s="6" t="s">
        <v>39</v>
      </c>
      <c r="H16" s="19">
        <v>0</v>
      </c>
      <c r="I16" s="44" t="s">
        <v>142</v>
      </c>
      <c r="J16" s="6">
        <v>0</v>
      </c>
      <c r="K16" s="18">
        <f t="shared" si="0"/>
        <v>1065856592.4</v>
      </c>
    </row>
    <row r="17" spans="1:11" ht="38.25">
      <c r="A17"/>
      <c r="B17" s="10" t="s">
        <v>121</v>
      </c>
      <c r="C17" s="6" t="s">
        <v>125</v>
      </c>
      <c r="D17" s="19">
        <v>237717</v>
      </c>
      <c r="E17" s="6" t="s">
        <v>27</v>
      </c>
      <c r="F17" s="6">
        <v>0</v>
      </c>
      <c r="G17" s="6" t="s">
        <v>126</v>
      </c>
      <c r="H17" s="19">
        <v>0</v>
      </c>
      <c r="I17" s="6"/>
      <c r="J17" s="6">
        <v>0</v>
      </c>
      <c r="K17" s="18">
        <f t="shared" si="0"/>
        <v>237717</v>
      </c>
    </row>
    <row r="18" spans="1:11" ht="25.5">
      <c r="A18"/>
      <c r="B18" s="10"/>
      <c r="C18" s="6" t="s">
        <v>29</v>
      </c>
      <c r="D18" s="19">
        <v>0</v>
      </c>
      <c r="E18" s="6" t="s">
        <v>27</v>
      </c>
      <c r="F18" s="6">
        <v>0</v>
      </c>
      <c r="G18" s="6"/>
      <c r="H18" s="19">
        <v>0</v>
      </c>
      <c r="I18" s="6"/>
      <c r="J18" s="6">
        <v>0</v>
      </c>
      <c r="K18" s="18">
        <f t="shared" si="0"/>
        <v>0</v>
      </c>
    </row>
    <row r="19" spans="1:11" ht="25.5">
      <c r="A19"/>
      <c r="B19" s="10"/>
      <c r="C19" s="6" t="s">
        <v>29</v>
      </c>
      <c r="D19" s="19">
        <v>0</v>
      </c>
      <c r="E19" s="6" t="s">
        <v>27</v>
      </c>
      <c r="F19" s="6">
        <v>0</v>
      </c>
      <c r="G19" s="6"/>
      <c r="H19" s="19">
        <v>0</v>
      </c>
      <c r="I19" s="6"/>
      <c r="J19" s="6">
        <v>0</v>
      </c>
      <c r="K19" s="18">
        <f t="shared" si="0"/>
        <v>0</v>
      </c>
    </row>
    <row r="20" spans="1:11">
      <c r="A20"/>
      <c r="B20" s="14" t="s">
        <v>5</v>
      </c>
      <c r="C20" s="15"/>
      <c r="D20" s="15">
        <f>SUM(D9:D19)</f>
        <v>1379291973.4200001</v>
      </c>
      <c r="E20" s="15"/>
      <c r="F20" s="15">
        <f>SUM(F9:F19)</f>
        <v>0</v>
      </c>
      <c r="G20" s="15"/>
      <c r="H20" s="15">
        <f>SUM(H9:H19)</f>
        <v>17653314</v>
      </c>
      <c r="I20" s="15"/>
      <c r="J20" s="15">
        <f>SUM(J9:J19)</f>
        <v>16364463.52</v>
      </c>
      <c r="K20" s="15">
        <f>SUM(K9:K19)</f>
        <v>1413309750.9400001</v>
      </c>
    </row>
    <row r="21" spans="1:11">
      <c r="A21"/>
      <c r="B21" s="76" t="s">
        <v>33</v>
      </c>
      <c r="C21" s="76"/>
      <c r="D21" s="76"/>
      <c r="E21" s="76"/>
      <c r="F21" s="76"/>
      <c r="G21" s="76"/>
      <c r="H21" s="76"/>
      <c r="I21" s="76"/>
      <c r="J21" s="76"/>
      <c r="K21" s="76"/>
    </row>
    <row r="22" spans="1:11">
      <c r="A22"/>
      <c r="B22" s="77" t="s">
        <v>86</v>
      </c>
      <c r="C22" s="77"/>
      <c r="D22" s="77"/>
      <c r="E22" s="77"/>
      <c r="F22" s="77"/>
      <c r="G22" s="77"/>
      <c r="H22" s="77"/>
      <c r="I22" s="77"/>
      <c r="J22" s="77"/>
      <c r="K22" s="77"/>
    </row>
    <row r="23" spans="1:11" ht="12" customHeight="1">
      <c r="A23"/>
      <c r="B23" s="76"/>
      <c r="C23" s="76"/>
      <c r="D23" s="76"/>
      <c r="E23" s="76"/>
      <c r="F23" s="76"/>
      <c r="G23" s="76"/>
      <c r="H23" s="76"/>
      <c r="I23" s="76"/>
      <c r="J23" s="76"/>
      <c r="K23" s="76"/>
    </row>
    <row r="24" spans="1:11">
      <c r="A24"/>
      <c r="B24" s="46" t="s">
        <v>78</v>
      </c>
      <c r="C24" s="6"/>
      <c r="D24" s="19"/>
      <c r="E24" s="6"/>
      <c r="F24" s="6"/>
      <c r="G24" s="6"/>
      <c r="H24" s="19"/>
      <c r="I24" s="6"/>
      <c r="J24" s="6"/>
      <c r="K24" s="18"/>
    </row>
    <row r="25" spans="1:11" ht="51">
      <c r="A25"/>
      <c r="B25" s="10" t="s">
        <v>94</v>
      </c>
      <c r="C25" s="6" t="s">
        <v>23</v>
      </c>
      <c r="D25" s="19">
        <v>228626.63</v>
      </c>
      <c r="E25" s="6" t="s">
        <v>27</v>
      </c>
      <c r="F25" s="6">
        <v>0</v>
      </c>
      <c r="G25" s="6" t="s">
        <v>37</v>
      </c>
      <c r="H25" s="19">
        <v>0</v>
      </c>
      <c r="I25" s="6" t="s">
        <v>24</v>
      </c>
      <c r="J25" s="6">
        <v>0</v>
      </c>
      <c r="K25" s="18">
        <f t="shared" ref="K25:K35" si="1">+D25+F25+H25+J25</f>
        <v>228626.63</v>
      </c>
    </row>
    <row r="26" spans="1:11" ht="38.25">
      <c r="A26"/>
      <c r="B26" s="10" t="s">
        <v>98</v>
      </c>
      <c r="C26" s="6" t="s">
        <v>29</v>
      </c>
      <c r="D26" s="19">
        <v>0</v>
      </c>
      <c r="E26" s="6" t="s">
        <v>27</v>
      </c>
      <c r="F26" s="6">
        <v>0</v>
      </c>
      <c r="G26" s="6" t="s">
        <v>26</v>
      </c>
      <c r="H26" s="19">
        <v>0</v>
      </c>
      <c r="I26" s="6"/>
      <c r="J26" s="6">
        <v>0</v>
      </c>
      <c r="K26" s="18">
        <f t="shared" si="1"/>
        <v>0</v>
      </c>
    </row>
    <row r="27" spans="1:11" ht="25.5">
      <c r="A27"/>
      <c r="B27" s="10" t="s">
        <v>99</v>
      </c>
      <c r="C27" s="6" t="s">
        <v>100</v>
      </c>
      <c r="D27" s="19">
        <v>0</v>
      </c>
      <c r="E27" s="6" t="s">
        <v>27</v>
      </c>
      <c r="F27" s="6">
        <v>0</v>
      </c>
      <c r="G27" s="6" t="s">
        <v>26</v>
      </c>
      <c r="H27" s="19">
        <v>0</v>
      </c>
      <c r="I27" s="6"/>
      <c r="J27" s="6">
        <v>0</v>
      </c>
      <c r="K27" s="18">
        <f t="shared" si="1"/>
        <v>0</v>
      </c>
    </row>
    <row r="28" spans="1:11" ht="45">
      <c r="A28"/>
      <c r="B28" s="10" t="s">
        <v>102</v>
      </c>
      <c r="C28" s="6" t="s">
        <v>28</v>
      </c>
      <c r="D28" s="19">
        <v>89876638.739999995</v>
      </c>
      <c r="E28" s="6" t="s">
        <v>27</v>
      </c>
      <c r="F28" s="6">
        <v>0</v>
      </c>
      <c r="G28" s="6" t="s">
        <v>38</v>
      </c>
      <c r="H28" s="19">
        <v>0</v>
      </c>
      <c r="I28" s="44" t="s">
        <v>142</v>
      </c>
      <c r="J28" s="6">
        <v>4862813.6500000004</v>
      </c>
      <c r="K28" s="18">
        <f t="shared" si="1"/>
        <v>94739452.390000001</v>
      </c>
    </row>
    <row r="29" spans="1:11" ht="38.25">
      <c r="A29"/>
      <c r="B29" s="10" t="s">
        <v>107</v>
      </c>
      <c r="C29" s="6" t="s">
        <v>29</v>
      </c>
      <c r="D29" s="19">
        <v>40734199.899999999</v>
      </c>
      <c r="E29" s="6" t="s">
        <v>27</v>
      </c>
      <c r="F29" s="6">
        <v>0</v>
      </c>
      <c r="G29" s="6" t="s">
        <v>38</v>
      </c>
      <c r="H29" s="19">
        <v>0</v>
      </c>
      <c r="I29" s="6" t="s">
        <v>24</v>
      </c>
      <c r="J29" s="6">
        <v>0</v>
      </c>
      <c r="K29" s="18">
        <f t="shared" si="1"/>
        <v>40734199.899999999</v>
      </c>
    </row>
    <row r="30" spans="1:11" ht="38.25">
      <c r="A30"/>
      <c r="B30" s="10" t="s">
        <v>112</v>
      </c>
      <c r="C30" s="6" t="s">
        <v>28</v>
      </c>
      <c r="D30" s="19">
        <v>2592610.79</v>
      </c>
      <c r="E30" s="6" t="s">
        <v>34</v>
      </c>
      <c r="F30" s="6">
        <v>0</v>
      </c>
      <c r="G30" s="6" t="s">
        <v>31</v>
      </c>
      <c r="H30" s="19">
        <v>2592610.79</v>
      </c>
      <c r="I30" s="6" t="s">
        <v>24</v>
      </c>
      <c r="J30" s="6">
        <v>0</v>
      </c>
      <c r="K30" s="18">
        <f t="shared" si="1"/>
        <v>5185221.58</v>
      </c>
    </row>
    <row r="31" spans="1:11" ht="51">
      <c r="A31"/>
      <c r="B31" s="10" t="s">
        <v>119</v>
      </c>
      <c r="C31" s="6" t="s">
        <v>30</v>
      </c>
      <c r="D31" s="19">
        <v>48761375.82</v>
      </c>
      <c r="E31" s="6" t="s">
        <v>27</v>
      </c>
      <c r="F31" s="6">
        <v>0</v>
      </c>
      <c r="G31" s="6" t="s">
        <v>32</v>
      </c>
      <c r="H31" s="19">
        <v>6953494.5800000001</v>
      </c>
      <c r="I31" s="6" t="s">
        <v>24</v>
      </c>
      <c r="J31" s="6">
        <v>0</v>
      </c>
      <c r="K31" s="18">
        <f t="shared" si="1"/>
        <v>55714870.399999999</v>
      </c>
    </row>
    <row r="32" spans="1:11" ht="45">
      <c r="A32"/>
      <c r="B32" s="10" t="s">
        <v>120</v>
      </c>
      <c r="C32" s="6" t="s">
        <v>29</v>
      </c>
      <c r="D32" s="19">
        <v>852295607.14999998</v>
      </c>
      <c r="E32" s="6" t="s">
        <v>27</v>
      </c>
      <c r="F32" s="6">
        <v>0</v>
      </c>
      <c r="G32" s="6" t="s">
        <v>39</v>
      </c>
      <c r="H32" s="19">
        <v>0</v>
      </c>
      <c r="I32" s="44" t="s">
        <v>142</v>
      </c>
      <c r="J32" s="6">
        <v>0</v>
      </c>
      <c r="K32" s="18">
        <f t="shared" si="1"/>
        <v>852295607.14999998</v>
      </c>
    </row>
    <row r="33" spans="1:11" ht="38.25">
      <c r="A33"/>
      <c r="B33" s="10" t="s">
        <v>121</v>
      </c>
      <c r="C33" s="6" t="s">
        <v>125</v>
      </c>
      <c r="D33" s="19">
        <v>233493.92</v>
      </c>
      <c r="E33" s="6" t="s">
        <v>27</v>
      </c>
      <c r="F33" s="6">
        <v>0</v>
      </c>
      <c r="G33" s="6" t="s">
        <v>126</v>
      </c>
      <c r="H33" s="19">
        <v>0</v>
      </c>
      <c r="I33" s="6"/>
      <c r="J33" s="6">
        <v>0</v>
      </c>
      <c r="K33" s="18">
        <f t="shared" si="1"/>
        <v>233493.92</v>
      </c>
    </row>
    <row r="34" spans="1:11" ht="25.5">
      <c r="A34"/>
      <c r="B34" s="10"/>
      <c r="C34" s="6" t="s">
        <v>29</v>
      </c>
      <c r="D34" s="19">
        <v>0</v>
      </c>
      <c r="E34" s="6" t="s">
        <v>27</v>
      </c>
      <c r="F34" s="6">
        <v>0</v>
      </c>
      <c r="G34" s="6"/>
      <c r="H34" s="19">
        <v>0</v>
      </c>
      <c r="I34" s="6"/>
      <c r="J34" s="6">
        <v>0</v>
      </c>
      <c r="K34" s="18">
        <f t="shared" si="1"/>
        <v>0</v>
      </c>
    </row>
    <row r="35" spans="1:11" ht="25.5">
      <c r="A35"/>
      <c r="B35" s="10"/>
      <c r="C35" s="6" t="s">
        <v>29</v>
      </c>
      <c r="D35" s="19">
        <v>0</v>
      </c>
      <c r="E35" s="6" t="s">
        <v>27</v>
      </c>
      <c r="F35" s="6">
        <v>0</v>
      </c>
      <c r="G35" s="6"/>
      <c r="H35" s="19">
        <v>0</v>
      </c>
      <c r="I35" s="6"/>
      <c r="J35" s="6">
        <v>0</v>
      </c>
      <c r="K35" s="18">
        <f t="shared" si="1"/>
        <v>0</v>
      </c>
    </row>
    <row r="36" spans="1:11">
      <c r="A36"/>
      <c r="B36" s="14" t="s">
        <v>5</v>
      </c>
      <c r="C36" s="15"/>
      <c r="D36" s="15">
        <f>SUM(D25:D35)</f>
        <v>1034722552.9499999</v>
      </c>
      <c r="E36" s="15"/>
      <c r="F36" s="15">
        <f>SUM(F25:F35)</f>
        <v>0</v>
      </c>
      <c r="G36" s="15"/>
      <c r="H36" s="15">
        <f>SUM(H25:H35)</f>
        <v>9546105.370000001</v>
      </c>
      <c r="I36" s="15"/>
      <c r="J36" s="15">
        <f>SUM(J25:J35)</f>
        <v>4862813.6500000004</v>
      </c>
      <c r="K36" s="15">
        <f>SUM(K25:K35)</f>
        <v>1049131471.9699999</v>
      </c>
    </row>
    <row r="37" spans="1:11">
      <c r="A37"/>
      <c r="B37" s="76" t="s">
        <v>33</v>
      </c>
      <c r="C37" s="76"/>
      <c r="D37" s="76"/>
      <c r="E37" s="76"/>
      <c r="F37" s="76"/>
      <c r="G37" s="76"/>
      <c r="H37" s="76"/>
      <c r="I37" s="76"/>
      <c r="J37" s="76"/>
      <c r="K37" s="76"/>
    </row>
    <row r="38" spans="1:11">
      <c r="A38"/>
      <c r="B38" s="77"/>
      <c r="C38" s="77"/>
      <c r="D38" s="77"/>
      <c r="E38" s="77"/>
      <c r="F38" s="77"/>
      <c r="G38" s="77"/>
      <c r="H38" s="77"/>
      <c r="I38" s="77"/>
      <c r="J38" s="77"/>
      <c r="K38" s="77"/>
    </row>
    <row r="39" spans="1:11">
      <c r="A39"/>
    </row>
    <row r="40" spans="1:11">
      <c r="A40"/>
    </row>
    <row r="41" spans="1:11" ht="51">
      <c r="A41"/>
      <c r="B41" s="10" t="s">
        <v>94</v>
      </c>
      <c r="C41" s="6" t="s">
        <v>23</v>
      </c>
      <c r="D41" s="19">
        <v>0</v>
      </c>
      <c r="E41" s="6" t="s">
        <v>27</v>
      </c>
      <c r="F41" s="6">
        <v>0</v>
      </c>
      <c r="G41" s="6" t="s">
        <v>37</v>
      </c>
      <c r="H41" s="19">
        <v>0</v>
      </c>
      <c r="I41" s="6" t="s">
        <v>24</v>
      </c>
      <c r="J41" s="6">
        <v>0</v>
      </c>
      <c r="K41" s="18">
        <f t="shared" ref="K41:K82" si="2">+D41+F41+H41+J41</f>
        <v>0</v>
      </c>
    </row>
    <row r="42" spans="1:11" ht="25.5">
      <c r="A42"/>
      <c r="B42" s="10" t="s">
        <v>95</v>
      </c>
      <c r="C42" s="6" t="s">
        <v>23</v>
      </c>
      <c r="D42" s="19">
        <v>0</v>
      </c>
      <c r="E42" s="6" t="s">
        <v>27</v>
      </c>
      <c r="F42" s="6">
        <v>0</v>
      </c>
      <c r="G42" s="6" t="s">
        <v>25</v>
      </c>
      <c r="H42" s="19">
        <v>0</v>
      </c>
      <c r="I42" s="6" t="s">
        <v>24</v>
      </c>
      <c r="J42" s="6">
        <v>0</v>
      </c>
      <c r="K42" s="18">
        <f t="shared" si="2"/>
        <v>0</v>
      </c>
    </row>
    <row r="43" spans="1:11" ht="25.5">
      <c r="A43"/>
      <c r="B43" s="10" t="s">
        <v>96</v>
      </c>
      <c r="C43" s="6" t="s">
        <v>122</v>
      </c>
      <c r="D43" s="19">
        <v>0</v>
      </c>
      <c r="E43" s="6" t="s">
        <v>27</v>
      </c>
      <c r="F43" s="6">
        <v>0</v>
      </c>
      <c r="G43" s="6" t="s">
        <v>25</v>
      </c>
      <c r="H43" s="19">
        <v>0</v>
      </c>
      <c r="I43" s="6" t="s">
        <v>24</v>
      </c>
      <c r="J43" s="6">
        <v>0</v>
      </c>
      <c r="K43" s="18">
        <f t="shared" si="2"/>
        <v>0</v>
      </c>
    </row>
    <row r="44" spans="1:11" ht="25.5">
      <c r="A44"/>
      <c r="B44" s="10" t="s">
        <v>97</v>
      </c>
      <c r="C44" s="6" t="s">
        <v>122</v>
      </c>
      <c r="D44" s="19">
        <v>0</v>
      </c>
      <c r="E44" s="6" t="s">
        <v>27</v>
      </c>
      <c r="F44" s="6">
        <v>0</v>
      </c>
      <c r="G44" s="6" t="s">
        <v>25</v>
      </c>
      <c r="H44" s="19">
        <v>0</v>
      </c>
      <c r="I44" s="6"/>
      <c r="J44" s="6">
        <v>0</v>
      </c>
      <c r="K44" s="18">
        <f t="shared" si="2"/>
        <v>0</v>
      </c>
    </row>
    <row r="45" spans="1:11" s="52" customFormat="1" ht="25.5">
      <c r="B45" s="53" t="s">
        <v>127</v>
      </c>
      <c r="C45" s="54"/>
      <c r="D45" s="55">
        <v>0</v>
      </c>
      <c r="E45" s="54" t="s">
        <v>27</v>
      </c>
      <c r="F45" s="54">
        <v>0</v>
      </c>
      <c r="G45" s="54" t="s">
        <v>26</v>
      </c>
      <c r="H45" s="55">
        <v>0</v>
      </c>
      <c r="I45" s="54"/>
      <c r="J45" s="54">
        <v>0</v>
      </c>
      <c r="K45" s="18">
        <f t="shared" si="2"/>
        <v>0</v>
      </c>
    </row>
    <row r="46" spans="1:11" s="52" customFormat="1" ht="25.5">
      <c r="B46" s="53" t="s">
        <v>129</v>
      </c>
      <c r="C46" s="54"/>
      <c r="D46" s="55">
        <v>0</v>
      </c>
      <c r="E46" s="54" t="s">
        <v>27</v>
      </c>
      <c r="F46" s="54">
        <v>0</v>
      </c>
      <c r="G46" s="54" t="s">
        <v>26</v>
      </c>
      <c r="H46" s="55">
        <v>0</v>
      </c>
      <c r="I46" s="54"/>
      <c r="J46" s="54">
        <v>0</v>
      </c>
      <c r="K46" s="18">
        <f t="shared" si="2"/>
        <v>0</v>
      </c>
    </row>
    <row r="47" spans="1:11" s="52" customFormat="1" ht="25.5">
      <c r="B47" s="53" t="s">
        <v>130</v>
      </c>
      <c r="C47" s="54"/>
      <c r="D47" s="55">
        <v>0</v>
      </c>
      <c r="E47" s="54" t="s">
        <v>27</v>
      </c>
      <c r="F47" s="54">
        <v>0</v>
      </c>
      <c r="G47" s="54" t="s">
        <v>26</v>
      </c>
      <c r="H47" s="55">
        <v>0</v>
      </c>
      <c r="I47" s="54"/>
      <c r="J47" s="54">
        <v>0</v>
      </c>
      <c r="K47" s="18">
        <f t="shared" si="2"/>
        <v>0</v>
      </c>
    </row>
    <row r="48" spans="1:11" s="52" customFormat="1" ht="38.25">
      <c r="B48" s="53" t="s">
        <v>131</v>
      </c>
      <c r="C48" s="54"/>
      <c r="D48" s="55">
        <v>0</v>
      </c>
      <c r="E48" s="54" t="s">
        <v>27</v>
      </c>
      <c r="F48" s="54">
        <v>0</v>
      </c>
      <c r="G48" s="54" t="s">
        <v>26</v>
      </c>
      <c r="H48" s="55">
        <v>0</v>
      </c>
      <c r="I48" s="54"/>
      <c r="J48" s="54">
        <v>0</v>
      </c>
      <c r="K48" s="18">
        <f t="shared" si="2"/>
        <v>0</v>
      </c>
    </row>
    <row r="49" spans="1:11" s="52" customFormat="1" ht="38.25">
      <c r="B49" s="53" t="s">
        <v>128</v>
      </c>
      <c r="C49" s="54"/>
      <c r="D49" s="55">
        <v>0</v>
      </c>
      <c r="E49" s="54" t="s">
        <v>27</v>
      </c>
      <c r="F49" s="54">
        <v>0</v>
      </c>
      <c r="G49" s="54" t="s">
        <v>26</v>
      </c>
      <c r="H49" s="55">
        <v>0</v>
      </c>
      <c r="I49" s="54"/>
      <c r="J49" s="54">
        <v>0</v>
      </c>
      <c r="K49" s="18">
        <f t="shared" si="2"/>
        <v>0</v>
      </c>
    </row>
    <row r="50" spans="1:11" ht="25.5">
      <c r="A50"/>
      <c r="B50" s="10" t="s">
        <v>132</v>
      </c>
      <c r="C50" s="6"/>
      <c r="D50" s="19">
        <v>0</v>
      </c>
      <c r="E50" s="6" t="s">
        <v>27</v>
      </c>
      <c r="F50" s="6">
        <v>0</v>
      </c>
      <c r="G50" s="6" t="s">
        <v>26</v>
      </c>
      <c r="H50" s="19">
        <v>0</v>
      </c>
      <c r="I50" s="6"/>
      <c r="J50" s="6">
        <v>0</v>
      </c>
      <c r="K50" s="18">
        <f t="shared" si="2"/>
        <v>0</v>
      </c>
    </row>
    <row r="51" spans="1:11" ht="38.25">
      <c r="A51"/>
      <c r="B51" s="10" t="s">
        <v>98</v>
      </c>
      <c r="C51" s="6" t="s">
        <v>29</v>
      </c>
      <c r="D51" s="19">
        <v>0</v>
      </c>
      <c r="E51" s="6" t="s">
        <v>27</v>
      </c>
      <c r="F51" s="6">
        <v>0</v>
      </c>
      <c r="G51" s="6" t="s">
        <v>26</v>
      </c>
      <c r="H51" s="19">
        <v>0</v>
      </c>
      <c r="I51" s="6"/>
      <c r="J51" s="6">
        <v>0</v>
      </c>
      <c r="K51" s="18">
        <f t="shared" si="2"/>
        <v>0</v>
      </c>
    </row>
    <row r="52" spans="1:11" ht="25.5">
      <c r="A52"/>
      <c r="B52" s="10" t="s">
        <v>133</v>
      </c>
      <c r="C52" s="6" t="s">
        <v>100</v>
      </c>
      <c r="D52" s="19">
        <v>0</v>
      </c>
      <c r="E52" s="6" t="s">
        <v>27</v>
      </c>
      <c r="F52" s="6">
        <v>0</v>
      </c>
      <c r="G52" s="6" t="s">
        <v>26</v>
      </c>
      <c r="H52" s="19">
        <v>0</v>
      </c>
      <c r="I52" s="6"/>
      <c r="J52" s="6">
        <v>0</v>
      </c>
      <c r="K52" s="18">
        <f t="shared" si="2"/>
        <v>0</v>
      </c>
    </row>
    <row r="53" spans="1:11" ht="25.5">
      <c r="A53"/>
      <c r="B53" s="10" t="s">
        <v>99</v>
      </c>
      <c r="C53" s="6" t="s">
        <v>100</v>
      </c>
      <c r="D53" s="19">
        <v>0</v>
      </c>
      <c r="E53" s="6" t="s">
        <v>27</v>
      </c>
      <c r="F53" s="6">
        <v>0</v>
      </c>
      <c r="G53" s="6" t="s">
        <v>26</v>
      </c>
      <c r="H53" s="19">
        <v>0</v>
      </c>
      <c r="I53" s="6"/>
      <c r="J53" s="6">
        <v>0</v>
      </c>
      <c r="K53" s="18">
        <f t="shared" si="2"/>
        <v>0</v>
      </c>
    </row>
    <row r="54" spans="1:11" ht="38.25">
      <c r="A54"/>
      <c r="B54" s="10" t="s">
        <v>118</v>
      </c>
      <c r="C54" s="6" t="s">
        <v>24</v>
      </c>
      <c r="D54" s="19">
        <v>0</v>
      </c>
      <c r="E54" s="6" t="s">
        <v>24</v>
      </c>
      <c r="F54" s="6">
        <v>0</v>
      </c>
      <c r="G54" s="6" t="s">
        <v>79</v>
      </c>
      <c r="H54" s="19">
        <v>0</v>
      </c>
      <c r="I54" s="6"/>
      <c r="J54" s="6">
        <v>0</v>
      </c>
      <c r="K54" s="18">
        <f t="shared" si="2"/>
        <v>0</v>
      </c>
    </row>
    <row r="55" spans="1:11" s="52" customFormat="1" ht="41.25" customHeight="1">
      <c r="B55" s="53" t="s">
        <v>134</v>
      </c>
      <c r="C55" s="54" t="s">
        <v>28</v>
      </c>
      <c r="D55" s="55">
        <v>0</v>
      </c>
      <c r="E55" s="54" t="s">
        <v>27</v>
      </c>
      <c r="F55" s="54">
        <v>0</v>
      </c>
      <c r="G55" s="54" t="s">
        <v>38</v>
      </c>
      <c r="H55" s="55">
        <v>0</v>
      </c>
      <c r="I55" s="54"/>
      <c r="J55" s="54">
        <v>0</v>
      </c>
      <c r="K55" s="18">
        <f t="shared" si="2"/>
        <v>0</v>
      </c>
    </row>
    <row r="56" spans="1:11" ht="38.25">
      <c r="A56"/>
      <c r="B56" s="10" t="s">
        <v>101</v>
      </c>
      <c r="C56" s="6" t="s">
        <v>29</v>
      </c>
      <c r="D56" s="19">
        <v>0</v>
      </c>
      <c r="E56" s="6" t="s">
        <v>27</v>
      </c>
      <c r="F56" s="6">
        <v>0</v>
      </c>
      <c r="G56" s="6" t="s">
        <v>38</v>
      </c>
      <c r="H56" s="19">
        <v>0</v>
      </c>
      <c r="I56" s="6"/>
      <c r="J56" s="6">
        <v>0</v>
      </c>
      <c r="K56" s="18">
        <f t="shared" si="2"/>
        <v>0</v>
      </c>
    </row>
    <row r="57" spans="1:11" ht="38.25">
      <c r="A57"/>
      <c r="B57" s="10" t="s">
        <v>102</v>
      </c>
      <c r="C57" s="6" t="s">
        <v>28</v>
      </c>
      <c r="D57" s="19">
        <v>0</v>
      </c>
      <c r="E57" s="6" t="s">
        <v>27</v>
      </c>
      <c r="F57" s="6">
        <v>0</v>
      </c>
      <c r="G57" s="6" t="s">
        <v>38</v>
      </c>
      <c r="H57" s="19">
        <v>0</v>
      </c>
      <c r="I57" s="44" t="s">
        <v>77</v>
      </c>
      <c r="J57" s="6">
        <v>0</v>
      </c>
      <c r="K57" s="18">
        <f t="shared" si="2"/>
        <v>0</v>
      </c>
    </row>
    <row r="58" spans="1:11" s="52" customFormat="1" ht="51">
      <c r="B58" s="53" t="s">
        <v>136</v>
      </c>
      <c r="C58" s="54" t="s">
        <v>28</v>
      </c>
      <c r="D58" s="55">
        <v>0</v>
      </c>
      <c r="E58" s="54" t="s">
        <v>27</v>
      </c>
      <c r="F58" s="54">
        <v>0</v>
      </c>
      <c r="G58" s="54" t="s">
        <v>137</v>
      </c>
      <c r="H58" s="55">
        <v>0</v>
      </c>
      <c r="I58" s="54"/>
      <c r="J58" s="54">
        <v>0</v>
      </c>
      <c r="K58" s="18">
        <f t="shared" si="2"/>
        <v>0</v>
      </c>
    </row>
    <row r="59" spans="1:11" s="52" customFormat="1" ht="51">
      <c r="B59" s="53" t="s">
        <v>138</v>
      </c>
      <c r="C59" s="54" t="s">
        <v>28</v>
      </c>
      <c r="D59" s="55">
        <v>0</v>
      </c>
      <c r="E59" s="54" t="s">
        <v>27</v>
      </c>
      <c r="F59" s="54">
        <v>0</v>
      </c>
      <c r="G59" s="54" t="s">
        <v>137</v>
      </c>
      <c r="H59" s="55">
        <v>0</v>
      </c>
      <c r="I59" s="54"/>
      <c r="J59" s="54">
        <v>0</v>
      </c>
      <c r="K59" s="18">
        <f t="shared" si="2"/>
        <v>0</v>
      </c>
    </row>
    <row r="60" spans="1:11" ht="38.25">
      <c r="A60"/>
      <c r="B60" s="10" t="s">
        <v>103</v>
      </c>
      <c r="C60" s="6" t="s">
        <v>123</v>
      </c>
      <c r="D60" s="19">
        <v>0</v>
      </c>
      <c r="E60" s="6" t="s">
        <v>27</v>
      </c>
      <c r="F60" s="6">
        <v>0</v>
      </c>
      <c r="G60" s="6" t="s">
        <v>38</v>
      </c>
      <c r="H60" s="19">
        <v>0</v>
      </c>
      <c r="I60" s="6"/>
      <c r="J60" s="6">
        <v>0</v>
      </c>
      <c r="K60" s="18">
        <f t="shared" si="2"/>
        <v>0</v>
      </c>
    </row>
    <row r="61" spans="1:11" ht="38.25">
      <c r="A61"/>
      <c r="B61" s="10" t="s">
        <v>104</v>
      </c>
      <c r="C61" s="6" t="s">
        <v>29</v>
      </c>
      <c r="D61" s="19">
        <v>0</v>
      </c>
      <c r="E61" s="6" t="s">
        <v>27</v>
      </c>
      <c r="F61" s="6">
        <v>0</v>
      </c>
      <c r="G61" s="6" t="s">
        <v>38</v>
      </c>
      <c r="H61" s="19">
        <v>0</v>
      </c>
      <c r="I61" s="6"/>
      <c r="J61" s="6">
        <v>0</v>
      </c>
      <c r="K61" s="18">
        <f t="shared" si="2"/>
        <v>0</v>
      </c>
    </row>
    <row r="62" spans="1:11" ht="38.25">
      <c r="A62"/>
      <c r="B62" s="10" t="s">
        <v>105</v>
      </c>
      <c r="C62" s="6" t="s">
        <v>124</v>
      </c>
      <c r="D62" s="19">
        <v>0</v>
      </c>
      <c r="E62" s="6" t="s">
        <v>27</v>
      </c>
      <c r="F62" s="6">
        <v>0</v>
      </c>
      <c r="G62" s="6" t="s">
        <v>38</v>
      </c>
      <c r="H62" s="19">
        <v>0</v>
      </c>
      <c r="I62" s="6"/>
      <c r="J62" s="6">
        <v>0</v>
      </c>
      <c r="K62" s="18">
        <f t="shared" si="2"/>
        <v>0</v>
      </c>
    </row>
    <row r="63" spans="1:11" ht="38.25">
      <c r="A63"/>
      <c r="B63" s="10" t="s">
        <v>106</v>
      </c>
      <c r="C63" s="6" t="s">
        <v>29</v>
      </c>
      <c r="D63" s="19">
        <v>0</v>
      </c>
      <c r="E63" s="6" t="s">
        <v>27</v>
      </c>
      <c r="F63" s="6">
        <v>0</v>
      </c>
      <c r="G63" s="6" t="s">
        <v>38</v>
      </c>
      <c r="H63" s="19">
        <v>0</v>
      </c>
      <c r="I63" s="6"/>
      <c r="J63" s="6">
        <v>0</v>
      </c>
      <c r="K63" s="18">
        <f t="shared" si="2"/>
        <v>0</v>
      </c>
    </row>
    <row r="64" spans="1:11" ht="38.25">
      <c r="A64"/>
      <c r="B64" s="10" t="s">
        <v>107</v>
      </c>
      <c r="C64" s="6" t="s">
        <v>29</v>
      </c>
      <c r="D64" s="19">
        <v>0</v>
      </c>
      <c r="E64" s="6" t="s">
        <v>27</v>
      </c>
      <c r="F64" s="6">
        <v>0</v>
      </c>
      <c r="G64" s="6" t="s">
        <v>38</v>
      </c>
      <c r="H64" s="19">
        <v>0</v>
      </c>
      <c r="I64" s="6" t="s">
        <v>24</v>
      </c>
      <c r="J64" s="6">
        <v>0</v>
      </c>
      <c r="K64" s="18">
        <f t="shared" si="2"/>
        <v>0</v>
      </c>
    </row>
    <row r="65" spans="1:11" ht="38.25">
      <c r="A65"/>
      <c r="B65" s="10" t="s">
        <v>108</v>
      </c>
      <c r="C65" s="6" t="s">
        <v>29</v>
      </c>
      <c r="D65" s="19">
        <v>0</v>
      </c>
      <c r="E65" s="6" t="s">
        <v>27</v>
      </c>
      <c r="F65" s="6">
        <v>0</v>
      </c>
      <c r="G65" s="6" t="s">
        <v>38</v>
      </c>
      <c r="H65" s="19">
        <v>0</v>
      </c>
      <c r="I65" s="6"/>
      <c r="J65" s="6">
        <v>0</v>
      </c>
      <c r="K65" s="18">
        <f t="shared" si="2"/>
        <v>0</v>
      </c>
    </row>
    <row r="66" spans="1:11" ht="38.25">
      <c r="A66"/>
      <c r="B66" s="10" t="s">
        <v>109</v>
      </c>
      <c r="C66" s="6" t="s">
        <v>29</v>
      </c>
      <c r="D66" s="19">
        <v>0</v>
      </c>
      <c r="E66" s="6" t="s">
        <v>27</v>
      </c>
      <c r="F66" s="6">
        <v>0</v>
      </c>
      <c r="G66" s="6" t="s">
        <v>38</v>
      </c>
      <c r="H66" s="19">
        <v>0</v>
      </c>
      <c r="I66" s="6"/>
      <c r="J66" s="6">
        <v>0</v>
      </c>
      <c r="K66" s="18">
        <f t="shared" si="2"/>
        <v>0</v>
      </c>
    </row>
    <row r="67" spans="1:11" ht="51">
      <c r="A67"/>
      <c r="B67" s="10" t="s">
        <v>110</v>
      </c>
      <c r="C67" s="6" t="s">
        <v>29</v>
      </c>
      <c r="D67" s="19">
        <v>0</v>
      </c>
      <c r="E67" s="6" t="s">
        <v>27</v>
      </c>
      <c r="F67" s="6">
        <v>0</v>
      </c>
      <c r="G67" s="6" t="s">
        <v>38</v>
      </c>
      <c r="H67" s="19">
        <v>0</v>
      </c>
      <c r="I67" s="6"/>
      <c r="J67" s="6">
        <v>0</v>
      </c>
      <c r="K67" s="18">
        <f t="shared" si="2"/>
        <v>0</v>
      </c>
    </row>
    <row r="68" spans="1:11" ht="51">
      <c r="A68"/>
      <c r="B68" s="10" t="s">
        <v>111</v>
      </c>
      <c r="C68" s="6" t="s">
        <v>29</v>
      </c>
      <c r="D68" s="19">
        <v>0</v>
      </c>
      <c r="E68" s="6" t="s">
        <v>27</v>
      </c>
      <c r="F68" s="6">
        <v>0</v>
      </c>
      <c r="G68" s="6" t="s">
        <v>38</v>
      </c>
      <c r="H68" s="19">
        <v>0</v>
      </c>
      <c r="I68" s="6"/>
      <c r="J68" s="6">
        <v>0</v>
      </c>
      <c r="K68" s="18">
        <f t="shared" si="2"/>
        <v>0</v>
      </c>
    </row>
    <row r="69" spans="1:11" ht="38.25">
      <c r="A69"/>
      <c r="B69" s="10" t="s">
        <v>112</v>
      </c>
      <c r="C69" s="6" t="s">
        <v>28</v>
      </c>
      <c r="D69" s="19">
        <v>0</v>
      </c>
      <c r="E69" s="6" t="s">
        <v>34</v>
      </c>
      <c r="F69" s="6">
        <v>0</v>
      </c>
      <c r="G69" s="6" t="s">
        <v>31</v>
      </c>
      <c r="H69" s="19">
        <v>0</v>
      </c>
      <c r="I69" s="6" t="s">
        <v>24</v>
      </c>
      <c r="J69" s="6">
        <v>0</v>
      </c>
      <c r="K69" s="18">
        <f t="shared" si="2"/>
        <v>0</v>
      </c>
    </row>
    <row r="70" spans="1:11" ht="63.75">
      <c r="A70"/>
      <c r="B70" s="10" t="s">
        <v>113</v>
      </c>
      <c r="C70" s="6" t="s">
        <v>29</v>
      </c>
      <c r="D70" s="19">
        <v>0</v>
      </c>
      <c r="E70" s="6" t="s">
        <v>27</v>
      </c>
      <c r="F70" s="6">
        <v>0</v>
      </c>
      <c r="G70" s="6" t="s">
        <v>38</v>
      </c>
      <c r="H70" s="19">
        <v>0</v>
      </c>
      <c r="I70" s="6"/>
      <c r="J70" s="6">
        <v>0</v>
      </c>
      <c r="K70" s="18">
        <f t="shared" si="2"/>
        <v>0</v>
      </c>
    </row>
    <row r="71" spans="1:11" ht="38.25">
      <c r="A71"/>
      <c r="B71" s="10" t="s">
        <v>114</v>
      </c>
      <c r="C71" s="6" t="s">
        <v>29</v>
      </c>
      <c r="D71" s="19">
        <v>0</v>
      </c>
      <c r="E71" s="6" t="s">
        <v>27</v>
      </c>
      <c r="F71" s="6">
        <v>0</v>
      </c>
      <c r="G71" s="6" t="s">
        <v>38</v>
      </c>
      <c r="H71" s="19">
        <v>0</v>
      </c>
      <c r="I71" s="6"/>
      <c r="J71" s="6">
        <v>0</v>
      </c>
      <c r="K71" s="18">
        <f t="shared" si="2"/>
        <v>0</v>
      </c>
    </row>
    <row r="72" spans="1:11" ht="38.25">
      <c r="A72"/>
      <c r="B72" s="10" t="s">
        <v>115</v>
      </c>
      <c r="C72" s="6" t="s">
        <v>125</v>
      </c>
      <c r="D72" s="19">
        <v>0</v>
      </c>
      <c r="E72" s="6" t="s">
        <v>27</v>
      </c>
      <c r="F72" s="6">
        <v>0</v>
      </c>
      <c r="G72" s="6" t="s">
        <v>116</v>
      </c>
      <c r="H72" s="19">
        <v>0</v>
      </c>
      <c r="I72" s="6"/>
      <c r="J72" s="6">
        <v>0</v>
      </c>
      <c r="K72" s="18">
        <f t="shared" si="2"/>
        <v>0</v>
      </c>
    </row>
    <row r="73" spans="1:11" ht="38.25">
      <c r="A73"/>
      <c r="B73" s="10" t="s">
        <v>117</v>
      </c>
      <c r="C73" s="6" t="s">
        <v>28</v>
      </c>
      <c r="D73" s="19">
        <v>0</v>
      </c>
      <c r="E73" s="6" t="s">
        <v>34</v>
      </c>
      <c r="F73" s="6">
        <v>0</v>
      </c>
      <c r="G73" s="6" t="s">
        <v>31</v>
      </c>
      <c r="H73" s="19">
        <v>0</v>
      </c>
      <c r="I73" s="6" t="s">
        <v>24</v>
      </c>
      <c r="J73" s="6">
        <v>0</v>
      </c>
      <c r="K73" s="18">
        <f t="shared" si="2"/>
        <v>0</v>
      </c>
    </row>
    <row r="74" spans="1:11" s="52" customFormat="1" ht="38.25">
      <c r="B74" s="53" t="s">
        <v>135</v>
      </c>
      <c r="C74" s="54" t="s">
        <v>29</v>
      </c>
      <c r="D74" s="55">
        <v>0</v>
      </c>
      <c r="E74" s="54" t="s">
        <v>27</v>
      </c>
      <c r="F74" s="54">
        <v>0</v>
      </c>
      <c r="G74" s="54" t="s">
        <v>39</v>
      </c>
      <c r="H74" s="55">
        <v>0</v>
      </c>
      <c r="I74" s="54" t="s">
        <v>24</v>
      </c>
      <c r="J74" s="54">
        <v>0</v>
      </c>
      <c r="K74" s="18">
        <f t="shared" si="2"/>
        <v>0</v>
      </c>
    </row>
    <row r="75" spans="1:11" ht="51">
      <c r="A75"/>
      <c r="B75" s="10" t="s">
        <v>119</v>
      </c>
      <c r="C75" s="6" t="s">
        <v>30</v>
      </c>
      <c r="D75" s="19">
        <v>0</v>
      </c>
      <c r="E75" s="6" t="s">
        <v>27</v>
      </c>
      <c r="F75" s="6">
        <v>0</v>
      </c>
      <c r="G75" s="6" t="s">
        <v>32</v>
      </c>
      <c r="H75" s="19">
        <v>0</v>
      </c>
      <c r="I75" s="6" t="s">
        <v>24</v>
      </c>
      <c r="J75" s="6">
        <v>0</v>
      </c>
      <c r="K75" s="18">
        <f t="shared" si="2"/>
        <v>0</v>
      </c>
    </row>
    <row r="76" spans="1:11" ht="38.25">
      <c r="A76"/>
      <c r="B76" s="10" t="s">
        <v>120</v>
      </c>
      <c r="C76" s="6" t="s">
        <v>29</v>
      </c>
      <c r="D76" s="19">
        <v>0</v>
      </c>
      <c r="E76" s="6" t="s">
        <v>27</v>
      </c>
      <c r="F76" s="6">
        <v>0</v>
      </c>
      <c r="G76" s="6" t="s">
        <v>39</v>
      </c>
      <c r="H76" s="19">
        <v>0</v>
      </c>
      <c r="I76" s="6" t="s">
        <v>24</v>
      </c>
      <c r="J76" s="6">
        <v>0</v>
      </c>
      <c r="K76" s="18">
        <f t="shared" si="2"/>
        <v>0</v>
      </c>
    </row>
    <row r="77" spans="1:11" ht="38.25">
      <c r="A77"/>
      <c r="B77" s="10" t="s">
        <v>121</v>
      </c>
      <c r="C77" s="6" t="s">
        <v>125</v>
      </c>
      <c r="D77" s="19">
        <v>0</v>
      </c>
      <c r="E77" s="6" t="s">
        <v>27</v>
      </c>
      <c r="F77" s="6">
        <v>0</v>
      </c>
      <c r="G77" s="6" t="s">
        <v>126</v>
      </c>
      <c r="H77" s="19">
        <v>0</v>
      </c>
      <c r="I77" s="6"/>
      <c r="J77" s="6">
        <v>0</v>
      </c>
      <c r="K77" s="18">
        <f t="shared" si="2"/>
        <v>0</v>
      </c>
    </row>
    <row r="78" spans="1:11" ht="25.5">
      <c r="A78"/>
      <c r="B78" s="10"/>
      <c r="C78" s="6" t="s">
        <v>29</v>
      </c>
      <c r="D78" s="19">
        <v>0</v>
      </c>
      <c r="E78" s="6" t="s">
        <v>27</v>
      </c>
      <c r="F78" s="6">
        <v>0</v>
      </c>
      <c r="G78" s="6"/>
      <c r="H78" s="19">
        <v>0</v>
      </c>
      <c r="I78" s="6"/>
      <c r="J78" s="6">
        <v>0</v>
      </c>
      <c r="K78" s="18">
        <f t="shared" si="2"/>
        <v>0</v>
      </c>
    </row>
    <row r="79" spans="1:11" ht="25.5">
      <c r="A79"/>
      <c r="B79" s="10"/>
      <c r="C79" s="6" t="s">
        <v>29</v>
      </c>
      <c r="D79" s="19">
        <v>0</v>
      </c>
      <c r="E79" s="6" t="s">
        <v>27</v>
      </c>
      <c r="F79" s="6">
        <v>0</v>
      </c>
      <c r="G79" s="6"/>
      <c r="H79" s="19">
        <v>0</v>
      </c>
      <c r="I79" s="6"/>
      <c r="J79" s="6">
        <v>0</v>
      </c>
      <c r="K79" s="18">
        <f t="shared" si="2"/>
        <v>0</v>
      </c>
    </row>
    <row r="80" spans="1:11" ht="25.5">
      <c r="A80"/>
      <c r="B80" s="10"/>
      <c r="C80" s="6" t="s">
        <v>29</v>
      </c>
      <c r="D80" s="19">
        <v>0</v>
      </c>
      <c r="E80" s="6" t="s">
        <v>27</v>
      </c>
      <c r="F80" s="6">
        <v>0</v>
      </c>
      <c r="G80" s="6"/>
      <c r="H80" s="19">
        <v>0</v>
      </c>
      <c r="I80" s="6"/>
      <c r="J80" s="6">
        <v>0</v>
      </c>
      <c r="K80" s="18">
        <f t="shared" si="2"/>
        <v>0</v>
      </c>
    </row>
    <row r="81" spans="1:11" ht="25.5">
      <c r="A81"/>
      <c r="B81" s="10"/>
      <c r="C81" s="6" t="s">
        <v>29</v>
      </c>
      <c r="D81" s="19">
        <v>0</v>
      </c>
      <c r="E81" s="6" t="s">
        <v>27</v>
      </c>
      <c r="F81" s="6">
        <v>0</v>
      </c>
      <c r="G81" s="6"/>
      <c r="H81" s="19">
        <v>0</v>
      </c>
      <c r="I81" s="6"/>
      <c r="J81" s="6">
        <v>0</v>
      </c>
      <c r="K81" s="18">
        <f t="shared" si="2"/>
        <v>0</v>
      </c>
    </row>
    <row r="82" spans="1:11" ht="25.5">
      <c r="A82"/>
      <c r="B82" s="10"/>
      <c r="C82" s="6" t="s">
        <v>29</v>
      </c>
      <c r="D82" s="19">
        <v>0</v>
      </c>
      <c r="E82" s="6" t="s">
        <v>27</v>
      </c>
      <c r="F82" s="6">
        <v>0</v>
      </c>
      <c r="G82" s="6"/>
      <c r="H82" s="19">
        <v>0</v>
      </c>
      <c r="I82" s="6" t="s">
        <v>24</v>
      </c>
      <c r="J82" s="6">
        <v>0</v>
      </c>
      <c r="K82" s="18">
        <f t="shared" si="2"/>
        <v>0</v>
      </c>
    </row>
    <row r="83" spans="1:11">
      <c r="A83"/>
    </row>
    <row r="84" spans="1:11">
      <c r="A84"/>
    </row>
    <row r="85" spans="1:11">
      <c r="A85"/>
    </row>
    <row r="86" spans="1:11">
      <c r="A86"/>
    </row>
  </sheetData>
  <mergeCells count="11">
    <mergeCell ref="K5:K6"/>
    <mergeCell ref="B21:K21"/>
    <mergeCell ref="B22:K22"/>
    <mergeCell ref="B23:K23"/>
    <mergeCell ref="B37:K37"/>
    <mergeCell ref="B38:K38"/>
    <mergeCell ref="B5:B6"/>
    <mergeCell ref="C5:D5"/>
    <mergeCell ref="E5:F5"/>
    <mergeCell ref="G5:H5"/>
    <mergeCell ref="I5:J5"/>
  </mergeCells>
  <pageMargins left="0.23622047244094491" right="0.23622047244094491" top="0.74803149606299213" bottom="0.74803149606299213" header="0.31496062992125984" footer="0.31496062992125984"/>
  <pageSetup scale="77" fitToHeight="0" orientation="landscape" r:id="rId1"/>
  <rowBreaks count="1" manualBreakCount="1">
    <brk id="23" max="11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Q97"/>
  <sheetViews>
    <sheetView tabSelected="1" topLeftCell="A31" workbookViewId="0">
      <selection activeCell="G43" sqref="G43"/>
    </sheetView>
  </sheetViews>
  <sheetFormatPr baseColWidth="10" defaultRowHeight="12.75"/>
  <cols>
    <col min="1" max="1" width="3.28515625" style="30" customWidth="1"/>
    <col min="2" max="2" width="29" style="2" customWidth="1"/>
    <col min="3" max="3" width="13.28515625" style="5" customWidth="1"/>
    <col min="4" max="4" width="16.28515625" style="5" customWidth="1"/>
    <col min="5" max="6" width="13.28515625" style="5" customWidth="1"/>
    <col min="7" max="7" width="22" style="5" customWidth="1"/>
    <col min="8" max="8" width="16.5703125" style="5" customWidth="1"/>
    <col min="9" max="10" width="13.28515625" style="5" customWidth="1"/>
    <col min="11" max="11" width="16.85546875" style="4" customWidth="1"/>
    <col min="12" max="12" width="4" customWidth="1"/>
    <col min="13" max="14" width="14.28515625" bestFit="1" customWidth="1"/>
  </cols>
  <sheetData>
    <row r="1" spans="1:12">
      <c r="B1" s="7" t="s">
        <v>80</v>
      </c>
      <c r="C1" s="8"/>
      <c r="D1" s="8"/>
      <c r="E1" s="8"/>
      <c r="F1" s="8"/>
      <c r="G1" s="8"/>
      <c r="H1" s="8"/>
      <c r="I1" s="8"/>
      <c r="J1" s="8"/>
      <c r="K1" s="16"/>
      <c r="L1" s="9"/>
    </row>
    <row r="2" spans="1:12">
      <c r="B2" s="7" t="s">
        <v>35</v>
      </c>
      <c r="C2" s="8"/>
      <c r="D2" s="8"/>
      <c r="E2" s="8"/>
      <c r="F2" s="8"/>
      <c r="G2" s="45"/>
      <c r="H2" s="8"/>
      <c r="I2" s="8"/>
      <c r="J2" s="8"/>
      <c r="K2" s="16"/>
      <c r="L2" s="9"/>
    </row>
    <row r="3" spans="1:12">
      <c r="B3" s="7" t="s">
        <v>87</v>
      </c>
      <c r="C3" s="8"/>
      <c r="D3" s="8"/>
      <c r="E3" s="8"/>
      <c r="F3" s="8"/>
      <c r="G3" s="8"/>
      <c r="H3" s="8"/>
      <c r="I3" s="8"/>
      <c r="J3" s="8"/>
      <c r="K3" s="16"/>
      <c r="L3" s="9"/>
    </row>
    <row r="4" spans="1:12">
      <c r="C4" s="3"/>
      <c r="D4" s="3"/>
      <c r="E4" s="3"/>
      <c r="F4" s="3"/>
      <c r="G4" s="3"/>
      <c r="H4" s="3"/>
      <c r="I4" s="3"/>
      <c r="J4" s="3"/>
      <c r="K4" s="17"/>
    </row>
    <row r="5" spans="1:12">
      <c r="A5"/>
      <c r="B5" s="78" t="s">
        <v>6</v>
      </c>
      <c r="C5" s="73" t="s">
        <v>7</v>
      </c>
      <c r="D5" s="73"/>
      <c r="E5" s="73" t="s">
        <v>8</v>
      </c>
      <c r="F5" s="73"/>
      <c r="G5" s="73" t="s">
        <v>9</v>
      </c>
      <c r="H5" s="73"/>
      <c r="I5" s="73" t="s">
        <v>10</v>
      </c>
      <c r="J5" s="73"/>
      <c r="K5" s="74" t="s">
        <v>22</v>
      </c>
    </row>
    <row r="6" spans="1:12" ht="24">
      <c r="A6"/>
      <c r="B6" s="79"/>
      <c r="C6" s="11" t="s">
        <v>21</v>
      </c>
      <c r="D6" s="11" t="s">
        <v>36</v>
      </c>
      <c r="E6" s="11" t="s">
        <v>21</v>
      </c>
      <c r="F6" s="11" t="s">
        <v>36</v>
      </c>
      <c r="G6" s="11" t="s">
        <v>21</v>
      </c>
      <c r="H6" s="11" t="s">
        <v>36</v>
      </c>
      <c r="I6" s="11" t="s">
        <v>21</v>
      </c>
      <c r="J6" s="11" t="s">
        <v>36</v>
      </c>
      <c r="K6" s="75"/>
    </row>
    <row r="7" spans="1:12">
      <c r="A7" s="1"/>
      <c r="B7" s="12" t="s">
        <v>11</v>
      </c>
      <c r="C7" s="13" t="s">
        <v>12</v>
      </c>
      <c r="D7" s="13" t="s">
        <v>13</v>
      </c>
      <c r="E7" s="13" t="s">
        <v>14</v>
      </c>
      <c r="F7" s="13" t="s">
        <v>15</v>
      </c>
      <c r="G7" s="13" t="s">
        <v>16</v>
      </c>
      <c r="H7" s="13" t="s">
        <v>17</v>
      </c>
      <c r="I7" s="13" t="s">
        <v>18</v>
      </c>
      <c r="J7" s="13" t="s">
        <v>19</v>
      </c>
      <c r="K7" s="13" t="s">
        <v>20</v>
      </c>
      <c r="L7" s="1"/>
    </row>
    <row r="8" spans="1:12" ht="25.5">
      <c r="A8"/>
      <c r="B8" s="46" t="s">
        <v>139</v>
      </c>
      <c r="C8" s="6"/>
      <c r="D8" s="65"/>
      <c r="E8" s="6"/>
      <c r="F8" s="67"/>
      <c r="G8" s="6"/>
      <c r="H8" s="65"/>
      <c r="I8" s="6"/>
      <c r="J8" s="67"/>
      <c r="K8" s="68"/>
    </row>
    <row r="9" spans="1:12" ht="51">
      <c r="A9"/>
      <c r="B9" s="10" t="s">
        <v>94</v>
      </c>
      <c r="C9" s="6" t="s">
        <v>23</v>
      </c>
      <c r="D9" s="65">
        <v>875500</v>
      </c>
      <c r="E9" s="6" t="s">
        <v>27</v>
      </c>
      <c r="F9" s="67">
        <v>0</v>
      </c>
      <c r="G9" s="6" t="s">
        <v>37</v>
      </c>
      <c r="H9" s="65">
        <v>0</v>
      </c>
      <c r="I9" s="6" t="s">
        <v>24</v>
      </c>
      <c r="J9" s="67">
        <v>0</v>
      </c>
      <c r="K9" s="68">
        <f t="shared" ref="K9:K18" si="0">+D9+F9+H9+J9</f>
        <v>875500</v>
      </c>
    </row>
    <row r="10" spans="1:12" ht="38.25">
      <c r="A10"/>
      <c r="B10" s="10" t="s">
        <v>98</v>
      </c>
      <c r="C10" s="6" t="s">
        <v>29</v>
      </c>
      <c r="D10" s="65">
        <v>8654000</v>
      </c>
      <c r="E10" s="6" t="s">
        <v>27</v>
      </c>
      <c r="F10" s="67">
        <v>0</v>
      </c>
      <c r="G10" s="6" t="s">
        <v>26</v>
      </c>
      <c r="H10" s="65">
        <v>8908696.5199999996</v>
      </c>
      <c r="I10" s="6"/>
      <c r="J10" s="67">
        <v>0</v>
      </c>
      <c r="K10" s="68">
        <f t="shared" si="0"/>
        <v>17562696.52</v>
      </c>
    </row>
    <row r="11" spans="1:12" ht="25.5">
      <c r="A11"/>
      <c r="B11" s="10" t="s">
        <v>99</v>
      </c>
      <c r="C11" s="6" t="s">
        <v>100</v>
      </c>
      <c r="D11" s="65">
        <v>0</v>
      </c>
      <c r="E11" s="6" t="s">
        <v>27</v>
      </c>
      <c r="F11" s="67">
        <v>0</v>
      </c>
      <c r="G11" s="6" t="s">
        <v>26</v>
      </c>
      <c r="H11" s="65">
        <v>0</v>
      </c>
      <c r="I11" s="6"/>
      <c r="J11" s="67">
        <v>0</v>
      </c>
      <c r="K11" s="68">
        <f t="shared" si="0"/>
        <v>0</v>
      </c>
    </row>
    <row r="12" spans="1:12" ht="38.25">
      <c r="A12"/>
      <c r="B12" s="10" t="s">
        <v>102</v>
      </c>
      <c r="C12" s="6" t="s">
        <v>28</v>
      </c>
      <c r="D12" s="65">
        <v>175259962.66</v>
      </c>
      <c r="E12" s="6" t="s">
        <v>27</v>
      </c>
      <c r="F12" s="67">
        <v>0</v>
      </c>
      <c r="G12" s="6" t="s">
        <v>38</v>
      </c>
      <c r="H12" s="65">
        <v>0</v>
      </c>
      <c r="I12" s="44" t="s">
        <v>77</v>
      </c>
      <c r="J12" s="67">
        <v>16364463.52</v>
      </c>
      <c r="K12" s="68">
        <f t="shared" si="0"/>
        <v>191624426.18000001</v>
      </c>
    </row>
    <row r="13" spans="1:12" ht="38.25">
      <c r="A13"/>
      <c r="B13" s="10" t="s">
        <v>149</v>
      </c>
      <c r="C13" s="6" t="s">
        <v>29</v>
      </c>
      <c r="D13" s="65">
        <v>64917265.740000002</v>
      </c>
      <c r="E13" s="6" t="s">
        <v>27</v>
      </c>
      <c r="F13" s="67">
        <v>0</v>
      </c>
      <c r="G13" s="6" t="s">
        <v>38</v>
      </c>
      <c r="H13" s="65">
        <v>0</v>
      </c>
      <c r="I13" s="6" t="s">
        <v>24</v>
      </c>
      <c r="J13" s="67">
        <v>0</v>
      </c>
      <c r="K13" s="68">
        <f t="shared" si="0"/>
        <v>64917265.740000002</v>
      </c>
    </row>
    <row r="14" spans="1:12" ht="38.25">
      <c r="A14"/>
      <c r="B14" s="10" t="s">
        <v>112</v>
      </c>
      <c r="C14" s="6" t="s">
        <v>28</v>
      </c>
      <c r="D14" s="65">
        <v>2750000</v>
      </c>
      <c r="E14" s="6" t="s">
        <v>34</v>
      </c>
      <c r="F14" s="67">
        <v>0</v>
      </c>
      <c r="G14" s="6" t="s">
        <v>31</v>
      </c>
      <c r="H14" s="65">
        <v>2750000</v>
      </c>
      <c r="I14" s="6" t="s">
        <v>24</v>
      </c>
      <c r="J14" s="67">
        <v>0</v>
      </c>
      <c r="K14" s="68">
        <f t="shared" si="0"/>
        <v>5500000</v>
      </c>
    </row>
    <row r="15" spans="1:12" ht="51">
      <c r="A15"/>
      <c r="B15" s="10" t="s">
        <v>119</v>
      </c>
      <c r="C15" s="6" t="s">
        <v>30</v>
      </c>
      <c r="D15" s="65">
        <v>74516570</v>
      </c>
      <c r="E15" s="6" t="s">
        <v>27</v>
      </c>
      <c r="F15" s="67">
        <v>0</v>
      </c>
      <c r="G15" s="6" t="s">
        <v>32</v>
      </c>
      <c r="H15" s="65">
        <v>14903314</v>
      </c>
      <c r="I15" s="6" t="s">
        <v>24</v>
      </c>
      <c r="J15" s="67">
        <v>0</v>
      </c>
      <c r="K15" s="68">
        <f t="shared" si="0"/>
        <v>89419884</v>
      </c>
    </row>
    <row r="16" spans="1:12" ht="38.25">
      <c r="A16"/>
      <c r="B16" s="10" t="s">
        <v>120</v>
      </c>
      <c r="C16" s="6" t="s">
        <v>29</v>
      </c>
      <c r="D16" s="65">
        <v>1054157408</v>
      </c>
      <c r="E16" s="6" t="s">
        <v>27</v>
      </c>
      <c r="F16" s="67">
        <v>0</v>
      </c>
      <c r="G16" s="6" t="s">
        <v>39</v>
      </c>
      <c r="H16" s="65">
        <v>0</v>
      </c>
      <c r="I16" s="6" t="s">
        <v>24</v>
      </c>
      <c r="J16" s="67">
        <v>0</v>
      </c>
      <c r="K16" s="68">
        <f t="shared" si="0"/>
        <v>1054157408</v>
      </c>
    </row>
    <row r="17" spans="1:17" ht="25.5">
      <c r="A17"/>
      <c r="B17" s="10" t="s">
        <v>150</v>
      </c>
      <c r="C17" s="6" t="s">
        <v>125</v>
      </c>
      <c r="D17" s="65">
        <v>475434</v>
      </c>
      <c r="E17" s="6" t="s">
        <v>27</v>
      </c>
      <c r="F17" s="67">
        <v>0</v>
      </c>
      <c r="G17" s="6" t="s">
        <v>126</v>
      </c>
      <c r="H17" s="65">
        <v>0</v>
      </c>
      <c r="I17" s="6"/>
      <c r="J17" s="67">
        <v>0</v>
      </c>
      <c r="K17" s="68">
        <f t="shared" si="0"/>
        <v>475434</v>
      </c>
    </row>
    <row r="18" spans="1:17" ht="25.5">
      <c r="A18"/>
      <c r="B18" s="10"/>
      <c r="C18" s="6" t="s">
        <v>29</v>
      </c>
      <c r="D18" s="65">
        <v>0</v>
      </c>
      <c r="E18" s="6" t="s">
        <v>27</v>
      </c>
      <c r="F18" s="67">
        <v>0</v>
      </c>
      <c r="G18" s="6"/>
      <c r="H18" s="65">
        <v>0</v>
      </c>
      <c r="I18" s="6"/>
      <c r="J18" s="67">
        <v>0</v>
      </c>
      <c r="K18" s="68">
        <f t="shared" si="0"/>
        <v>0</v>
      </c>
    </row>
    <row r="19" spans="1:17">
      <c r="A19"/>
      <c r="B19" s="14" t="s">
        <v>5</v>
      </c>
      <c r="C19" s="15"/>
      <c r="D19" s="66">
        <f>SUM(D9:D18)</f>
        <v>1381606140.4000001</v>
      </c>
      <c r="E19" s="15"/>
      <c r="F19" s="66">
        <f>SUM(F9:F18)</f>
        <v>0</v>
      </c>
      <c r="G19" s="15"/>
      <c r="H19" s="66">
        <f>SUM(H9:H18)</f>
        <v>26562010.52</v>
      </c>
      <c r="I19" s="15"/>
      <c r="J19" s="66">
        <f>SUM(J9:J18)</f>
        <v>16364463.52</v>
      </c>
      <c r="K19" s="15">
        <f>SUM(K9:K18)</f>
        <v>1424532614.4400001</v>
      </c>
    </row>
    <row r="20" spans="1:17">
      <c r="A20"/>
      <c r="B20" s="76" t="s">
        <v>33</v>
      </c>
      <c r="C20" s="76"/>
      <c r="D20" s="76"/>
      <c r="E20" s="76"/>
      <c r="F20" s="76"/>
      <c r="G20" s="76"/>
      <c r="H20" s="76"/>
      <c r="I20" s="76"/>
      <c r="J20" s="76"/>
      <c r="K20" s="76"/>
    </row>
    <row r="21" spans="1:17">
      <c r="A21"/>
      <c r="B21" s="77" t="s">
        <v>86</v>
      </c>
      <c r="C21" s="77"/>
      <c r="D21" s="77"/>
      <c r="E21" s="77"/>
      <c r="F21" s="77"/>
      <c r="G21" s="77"/>
      <c r="H21" s="77"/>
      <c r="I21" s="77"/>
      <c r="J21" s="77"/>
      <c r="K21" s="77"/>
    </row>
    <row r="22" spans="1:17" ht="32.25" customHeight="1">
      <c r="A22" s="36"/>
      <c r="B22" s="30"/>
      <c r="C22" s="35"/>
      <c r="D22" s="23"/>
      <c r="E22" s="30"/>
      <c r="F22" s="30"/>
      <c r="G22" s="35"/>
      <c r="H22" s="31"/>
      <c r="I22" s="35"/>
      <c r="J22" s="31"/>
      <c r="K22" s="35"/>
      <c r="L22" s="35"/>
      <c r="M22" s="30"/>
      <c r="N22" s="30"/>
      <c r="O22" s="30"/>
      <c r="P22" s="37"/>
    </row>
    <row r="23" spans="1:17" s="21" customFormat="1" ht="42" customHeight="1">
      <c r="A23" s="36"/>
      <c r="B23" s="70" t="s">
        <v>148</v>
      </c>
      <c r="C23" s="70"/>
      <c r="D23" s="70"/>
      <c r="E23" s="70"/>
      <c r="F23" s="70"/>
      <c r="G23" s="70"/>
      <c r="H23" s="70"/>
      <c r="I23" s="70"/>
      <c r="J23" s="70"/>
      <c r="K23" s="70"/>
      <c r="L23" s="35"/>
      <c r="M23" s="30"/>
      <c r="N23" s="30"/>
      <c r="O23" s="30"/>
      <c r="P23" s="37"/>
      <c r="Q23"/>
    </row>
    <row r="24" spans="1:17">
      <c r="A24" s="36"/>
      <c r="B24" s="30"/>
      <c r="C24" s="35"/>
      <c r="D24" s="23"/>
      <c r="E24" s="30"/>
      <c r="F24" s="30"/>
      <c r="G24" s="35"/>
      <c r="H24" s="31"/>
      <c r="I24" s="35"/>
      <c r="J24" s="31"/>
      <c r="K24" s="35"/>
      <c r="L24" s="35"/>
      <c r="M24" s="30"/>
      <c r="N24" s="30"/>
      <c r="O24" s="30"/>
      <c r="P24" s="37"/>
    </row>
    <row r="25" spans="1:17" s="21" customFormat="1" ht="28.5" customHeight="1">
      <c r="A25" s="36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35"/>
      <c r="M25" s="30"/>
      <c r="N25" s="30"/>
      <c r="O25" s="30"/>
      <c r="P25" s="37"/>
      <c r="Q25"/>
    </row>
    <row r="26" spans="1:17" s="21" customFormat="1">
      <c r="A26" s="36"/>
      <c r="B26" s="30"/>
      <c r="C26" s="35"/>
      <c r="D26" s="23"/>
      <c r="E26" s="30"/>
      <c r="F26" s="30"/>
      <c r="G26" s="35"/>
      <c r="H26" s="31"/>
      <c r="I26" s="35"/>
      <c r="J26" s="31"/>
      <c r="K26" s="35"/>
      <c r="L26" s="35"/>
      <c r="M26" s="30"/>
      <c r="N26" s="30"/>
      <c r="O26" s="30"/>
      <c r="P26" s="37"/>
      <c r="Q26"/>
    </row>
    <row r="27" spans="1:17">
      <c r="A27"/>
      <c r="B27" s="46" t="s">
        <v>78</v>
      </c>
      <c r="C27" s="6"/>
      <c r="D27" s="65"/>
      <c r="E27" s="6"/>
      <c r="F27" s="6"/>
      <c r="G27" s="6"/>
      <c r="H27" s="19"/>
      <c r="I27" s="6"/>
      <c r="J27" s="6"/>
      <c r="K27" s="18"/>
    </row>
    <row r="28" spans="1:17" ht="51">
      <c r="A28"/>
      <c r="B28" s="10" t="s">
        <v>94</v>
      </c>
      <c r="C28" s="6" t="s">
        <v>23</v>
      </c>
      <c r="D28" s="65">
        <v>660092.31000000006</v>
      </c>
      <c r="E28" s="6" t="s">
        <v>27</v>
      </c>
      <c r="F28" s="67">
        <v>0</v>
      </c>
      <c r="G28" s="6" t="s">
        <v>37</v>
      </c>
      <c r="H28" s="65">
        <v>0</v>
      </c>
      <c r="I28" s="6" t="s">
        <v>24</v>
      </c>
      <c r="J28" s="67">
        <v>0</v>
      </c>
      <c r="K28" s="68">
        <f t="shared" ref="K28:K37" si="1">+D28+F28+H28+J28</f>
        <v>660092.31000000006</v>
      </c>
    </row>
    <row r="29" spans="1:17" ht="38.25">
      <c r="A29"/>
      <c r="B29" s="10" t="s">
        <v>98</v>
      </c>
      <c r="C29" s="6" t="s">
        <v>29</v>
      </c>
      <c r="D29" s="65">
        <v>8654000</v>
      </c>
      <c r="E29" s="6" t="s">
        <v>27</v>
      </c>
      <c r="F29" s="67">
        <v>0</v>
      </c>
      <c r="G29" s="6" t="s">
        <v>26</v>
      </c>
      <c r="H29" s="65">
        <v>8908696.5199999996</v>
      </c>
      <c r="I29" s="6"/>
      <c r="J29" s="67">
        <v>0</v>
      </c>
      <c r="K29" s="68">
        <f t="shared" si="1"/>
        <v>17562696.52</v>
      </c>
    </row>
    <row r="30" spans="1:17" ht="25.5">
      <c r="A30"/>
      <c r="B30" s="10" t="s">
        <v>99</v>
      </c>
      <c r="C30" s="6" t="s">
        <v>100</v>
      </c>
      <c r="D30" s="65">
        <v>0</v>
      </c>
      <c r="E30" s="6" t="s">
        <v>27</v>
      </c>
      <c r="F30" s="67">
        <v>0</v>
      </c>
      <c r="G30" s="6" t="s">
        <v>26</v>
      </c>
      <c r="H30" s="65">
        <v>0</v>
      </c>
      <c r="I30" s="6"/>
      <c r="J30" s="67">
        <v>0</v>
      </c>
      <c r="K30" s="68">
        <f t="shared" si="1"/>
        <v>0</v>
      </c>
    </row>
    <row r="31" spans="1:17" ht="38.25">
      <c r="A31"/>
      <c r="B31" s="10" t="s">
        <v>102</v>
      </c>
      <c r="C31" s="6" t="s">
        <v>28</v>
      </c>
      <c r="D31" s="65">
        <v>174793417.47999999</v>
      </c>
      <c r="E31" s="6" t="s">
        <v>27</v>
      </c>
      <c r="F31" s="67">
        <v>0</v>
      </c>
      <c r="G31" s="6" t="s">
        <v>38</v>
      </c>
      <c r="H31" s="65">
        <v>0</v>
      </c>
      <c r="I31" s="44" t="s">
        <v>77</v>
      </c>
      <c r="J31" s="67">
        <v>6433268.6699999999</v>
      </c>
      <c r="K31" s="68">
        <f t="shared" si="1"/>
        <v>181226686.14999998</v>
      </c>
    </row>
    <row r="32" spans="1:17" ht="38.25">
      <c r="A32"/>
      <c r="B32" s="10" t="s">
        <v>149</v>
      </c>
      <c r="C32" s="6" t="s">
        <v>29</v>
      </c>
      <c r="D32" s="65">
        <v>63070831.710000001</v>
      </c>
      <c r="E32" s="6" t="s">
        <v>27</v>
      </c>
      <c r="F32" s="67">
        <v>0</v>
      </c>
      <c r="G32" s="6" t="s">
        <v>38</v>
      </c>
      <c r="H32" s="65">
        <v>0</v>
      </c>
      <c r="I32" s="6" t="s">
        <v>24</v>
      </c>
      <c r="J32" s="67">
        <v>0</v>
      </c>
      <c r="K32" s="68">
        <f t="shared" si="1"/>
        <v>63070831.710000001</v>
      </c>
    </row>
    <row r="33" spans="1:17" ht="38.25">
      <c r="A33"/>
      <c r="B33" s="10" t="s">
        <v>112</v>
      </c>
      <c r="C33" s="6" t="s">
        <v>28</v>
      </c>
      <c r="D33" s="65">
        <v>2742616.49</v>
      </c>
      <c r="E33" s="6" t="s">
        <v>34</v>
      </c>
      <c r="F33" s="67">
        <v>0</v>
      </c>
      <c r="G33" s="6" t="s">
        <v>31</v>
      </c>
      <c r="H33" s="65">
        <v>2742616.49</v>
      </c>
      <c r="I33" s="6" t="s">
        <v>24</v>
      </c>
      <c r="J33" s="67">
        <v>0</v>
      </c>
      <c r="K33" s="68">
        <f t="shared" si="1"/>
        <v>5485232.9800000004</v>
      </c>
    </row>
    <row r="34" spans="1:17" ht="51">
      <c r="A34"/>
      <c r="B34" s="10" t="s">
        <v>119</v>
      </c>
      <c r="C34" s="6" t="s">
        <v>30</v>
      </c>
      <c r="D34" s="65">
        <v>73088287.340000004</v>
      </c>
      <c r="E34" s="6" t="s">
        <v>27</v>
      </c>
      <c r="F34" s="67">
        <v>0</v>
      </c>
      <c r="G34" s="6" t="s">
        <v>32</v>
      </c>
      <c r="H34" s="65">
        <v>14754205.08</v>
      </c>
      <c r="I34" s="6" t="s">
        <v>24</v>
      </c>
      <c r="J34" s="67">
        <v>0</v>
      </c>
      <c r="K34" s="68">
        <f t="shared" si="1"/>
        <v>87842492.420000002</v>
      </c>
    </row>
    <row r="35" spans="1:17" ht="38.25">
      <c r="A35"/>
      <c r="B35" s="10" t="s">
        <v>120</v>
      </c>
      <c r="C35" s="6" t="s">
        <v>29</v>
      </c>
      <c r="D35" s="65">
        <v>1054142863.84</v>
      </c>
      <c r="E35" s="6" t="s">
        <v>27</v>
      </c>
      <c r="F35" s="67">
        <v>0</v>
      </c>
      <c r="G35" s="6" t="s">
        <v>39</v>
      </c>
      <c r="H35" s="65">
        <v>0</v>
      </c>
      <c r="I35" s="6" t="s">
        <v>24</v>
      </c>
      <c r="J35" s="67">
        <v>0</v>
      </c>
      <c r="K35" s="68">
        <f t="shared" si="1"/>
        <v>1054142863.84</v>
      </c>
    </row>
    <row r="36" spans="1:17" ht="25.5">
      <c r="A36"/>
      <c r="B36" s="10" t="s">
        <v>150</v>
      </c>
      <c r="C36" s="6" t="s">
        <v>125</v>
      </c>
      <c r="D36" s="65">
        <v>474648.46</v>
      </c>
      <c r="E36" s="6" t="s">
        <v>27</v>
      </c>
      <c r="F36" s="67">
        <v>0</v>
      </c>
      <c r="G36" s="6" t="s">
        <v>126</v>
      </c>
      <c r="H36" s="65">
        <v>0</v>
      </c>
      <c r="I36" s="6"/>
      <c r="J36" s="67">
        <v>0</v>
      </c>
      <c r="K36" s="68">
        <f t="shared" si="1"/>
        <v>474648.46</v>
      </c>
    </row>
    <row r="37" spans="1:17" ht="25.5">
      <c r="A37"/>
      <c r="B37" s="10"/>
      <c r="C37" s="6" t="s">
        <v>29</v>
      </c>
      <c r="D37" s="65">
        <v>0</v>
      </c>
      <c r="E37" s="6" t="s">
        <v>27</v>
      </c>
      <c r="F37" s="67">
        <v>0</v>
      </c>
      <c r="G37" s="6"/>
      <c r="H37" s="65">
        <v>0</v>
      </c>
      <c r="I37" s="6"/>
      <c r="J37" s="67">
        <v>0</v>
      </c>
      <c r="K37" s="68">
        <f t="shared" si="1"/>
        <v>0</v>
      </c>
    </row>
    <row r="38" spans="1:17">
      <c r="A38"/>
      <c r="B38" s="14" t="s">
        <v>5</v>
      </c>
      <c r="C38" s="15"/>
      <c r="D38" s="66">
        <f>SUM(D28:D37)</f>
        <v>1377626757.6300001</v>
      </c>
      <c r="E38" s="15"/>
      <c r="F38" s="66">
        <f>SUM(F28:F37)</f>
        <v>0</v>
      </c>
      <c r="G38" s="15"/>
      <c r="H38" s="66">
        <f>SUM(H28:H37)</f>
        <v>26405518.09</v>
      </c>
      <c r="I38" s="15"/>
      <c r="J38" s="66">
        <f>SUM(J28:J37)</f>
        <v>6433268.6699999999</v>
      </c>
      <c r="K38" s="15">
        <f>SUM(K28:K37)</f>
        <v>1410465544.3900001</v>
      </c>
    </row>
    <row r="39" spans="1:17">
      <c r="A39"/>
      <c r="B39" s="76" t="s">
        <v>33</v>
      </c>
      <c r="C39" s="76"/>
      <c r="D39" s="76"/>
      <c r="E39" s="76"/>
      <c r="F39" s="76"/>
      <c r="G39" s="76"/>
      <c r="H39" s="76"/>
      <c r="I39" s="76"/>
      <c r="J39" s="76"/>
      <c r="K39" s="76"/>
    </row>
    <row r="40" spans="1:17">
      <c r="A40"/>
      <c r="B40" s="77"/>
      <c r="C40" s="77"/>
      <c r="D40" s="77"/>
      <c r="E40" s="77"/>
      <c r="F40" s="77"/>
      <c r="G40" s="77"/>
      <c r="H40" s="77"/>
      <c r="I40" s="77"/>
      <c r="J40" s="77"/>
      <c r="K40" s="77"/>
    </row>
    <row r="41" spans="1:17" ht="32.25" customHeight="1">
      <c r="A41" s="36"/>
      <c r="B41" s="30"/>
      <c r="C41" s="35"/>
      <c r="D41" s="23"/>
      <c r="E41" s="30"/>
      <c r="F41" s="30"/>
      <c r="G41" s="35"/>
      <c r="H41" s="31"/>
      <c r="I41" s="35"/>
      <c r="J41" s="31"/>
      <c r="K41" s="35"/>
      <c r="L41" s="35"/>
      <c r="M41" s="30"/>
      <c r="N41" s="30"/>
      <c r="O41" s="30"/>
      <c r="P41" s="37"/>
    </row>
    <row r="42" spans="1:17" s="21" customFormat="1" ht="42" customHeight="1">
      <c r="A42" s="36"/>
      <c r="B42" s="70" t="s">
        <v>148</v>
      </c>
      <c r="C42" s="70"/>
      <c r="D42" s="70"/>
      <c r="E42" s="70"/>
      <c r="F42" s="70"/>
      <c r="G42" s="70"/>
      <c r="H42" s="70"/>
      <c r="I42" s="70"/>
      <c r="J42" s="70"/>
      <c r="K42" s="70"/>
      <c r="L42" s="35"/>
      <c r="M42" s="30"/>
      <c r="N42" s="30"/>
      <c r="O42" s="30"/>
      <c r="P42" s="37"/>
      <c r="Q42"/>
    </row>
    <row r="43" spans="1:17">
      <c r="A43" s="36"/>
      <c r="B43" s="30"/>
      <c r="C43" s="35"/>
      <c r="D43" s="23"/>
      <c r="E43" s="30"/>
      <c r="F43" s="30"/>
      <c r="G43" s="35"/>
      <c r="H43" s="31"/>
      <c r="I43" s="35"/>
      <c r="J43" s="31"/>
      <c r="K43" s="35"/>
      <c r="L43" s="35"/>
      <c r="M43" s="30"/>
      <c r="N43" s="30"/>
      <c r="O43" s="30"/>
      <c r="P43" s="37"/>
    </row>
    <row r="44" spans="1:17" s="21" customFormat="1" ht="38.25" customHeight="1">
      <c r="A44" s="36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35"/>
      <c r="M44" s="30"/>
      <c r="N44" s="30"/>
      <c r="O44" s="30"/>
      <c r="P44" s="37"/>
      <c r="Q44"/>
    </row>
    <row r="45" spans="1:17" s="21" customFormat="1">
      <c r="A45" s="36"/>
      <c r="B45" s="30"/>
      <c r="C45" s="35"/>
      <c r="D45" s="23"/>
      <c r="E45" s="30"/>
      <c r="F45" s="30"/>
      <c r="G45" s="35"/>
      <c r="H45" s="31"/>
      <c r="I45" s="35"/>
      <c r="J45" s="31"/>
      <c r="K45" s="35"/>
      <c r="L45" s="35"/>
      <c r="M45" s="30"/>
      <c r="N45" s="30"/>
      <c r="O45" s="30"/>
      <c r="P45" s="37"/>
      <c r="Q45"/>
    </row>
    <row r="46" spans="1:17">
      <c r="A46"/>
    </row>
    <row r="47" spans="1:17">
      <c r="A47"/>
    </row>
    <row r="48" spans="1:17" ht="51">
      <c r="A48"/>
      <c r="B48" s="10" t="s">
        <v>94</v>
      </c>
      <c r="C48" s="6" t="s">
        <v>23</v>
      </c>
      <c r="D48" s="65">
        <v>0</v>
      </c>
      <c r="E48" s="6" t="s">
        <v>27</v>
      </c>
      <c r="F48" s="65">
        <v>0</v>
      </c>
      <c r="G48" s="6" t="s">
        <v>37</v>
      </c>
      <c r="H48" s="65">
        <v>0</v>
      </c>
      <c r="I48" s="6" t="s">
        <v>24</v>
      </c>
      <c r="J48" s="65">
        <v>0</v>
      </c>
      <c r="K48" s="68">
        <f t="shared" ref="K48:K89" si="2">+D48+F48+H48+J48</f>
        <v>0</v>
      </c>
    </row>
    <row r="49" spans="1:11" ht="25.5">
      <c r="A49"/>
      <c r="B49" s="10" t="s">
        <v>95</v>
      </c>
      <c r="C49" s="6" t="s">
        <v>23</v>
      </c>
      <c r="D49" s="65">
        <v>0</v>
      </c>
      <c r="E49" s="6" t="s">
        <v>27</v>
      </c>
      <c r="F49" s="65">
        <v>0</v>
      </c>
      <c r="G49" s="6" t="s">
        <v>25</v>
      </c>
      <c r="H49" s="65">
        <v>0</v>
      </c>
      <c r="I49" s="6" t="s">
        <v>24</v>
      </c>
      <c r="J49" s="65">
        <v>0</v>
      </c>
      <c r="K49" s="68">
        <f t="shared" si="2"/>
        <v>0</v>
      </c>
    </row>
    <row r="50" spans="1:11" ht="25.5">
      <c r="A50"/>
      <c r="B50" s="10" t="s">
        <v>96</v>
      </c>
      <c r="C50" s="6" t="s">
        <v>122</v>
      </c>
      <c r="D50" s="65">
        <v>0</v>
      </c>
      <c r="E50" s="6" t="s">
        <v>27</v>
      </c>
      <c r="F50" s="65">
        <v>0</v>
      </c>
      <c r="G50" s="6" t="s">
        <v>25</v>
      </c>
      <c r="H50" s="65">
        <v>0</v>
      </c>
      <c r="I50" s="6" t="s">
        <v>24</v>
      </c>
      <c r="J50" s="65">
        <v>0</v>
      </c>
      <c r="K50" s="68">
        <f t="shared" si="2"/>
        <v>0</v>
      </c>
    </row>
    <row r="51" spans="1:11" ht="25.5">
      <c r="A51"/>
      <c r="B51" s="10" t="s">
        <v>97</v>
      </c>
      <c r="C51" s="6" t="s">
        <v>122</v>
      </c>
      <c r="D51" s="65">
        <v>0</v>
      </c>
      <c r="E51" s="6" t="s">
        <v>27</v>
      </c>
      <c r="F51" s="65">
        <v>0</v>
      </c>
      <c r="G51" s="6" t="s">
        <v>25</v>
      </c>
      <c r="H51" s="65">
        <v>0</v>
      </c>
      <c r="I51" s="6"/>
      <c r="J51" s="65">
        <v>0</v>
      </c>
      <c r="K51" s="68">
        <f t="shared" si="2"/>
        <v>0</v>
      </c>
    </row>
    <row r="52" spans="1:11" s="52" customFormat="1" ht="25.5">
      <c r="B52" s="53" t="s">
        <v>127</v>
      </c>
      <c r="C52" s="54"/>
      <c r="D52" s="65">
        <v>0</v>
      </c>
      <c r="E52" s="54" t="s">
        <v>27</v>
      </c>
      <c r="F52" s="65">
        <v>0</v>
      </c>
      <c r="G52" s="54" t="s">
        <v>26</v>
      </c>
      <c r="H52" s="65">
        <v>0</v>
      </c>
      <c r="I52" s="54"/>
      <c r="J52" s="65">
        <v>0</v>
      </c>
      <c r="K52" s="68">
        <f t="shared" si="2"/>
        <v>0</v>
      </c>
    </row>
    <row r="53" spans="1:11" s="52" customFormat="1" ht="25.5">
      <c r="B53" s="53" t="s">
        <v>129</v>
      </c>
      <c r="C53" s="54"/>
      <c r="D53" s="65">
        <v>0</v>
      </c>
      <c r="E53" s="54" t="s">
        <v>27</v>
      </c>
      <c r="F53" s="65">
        <v>0</v>
      </c>
      <c r="G53" s="54" t="s">
        <v>26</v>
      </c>
      <c r="H53" s="65">
        <v>0</v>
      </c>
      <c r="I53" s="54"/>
      <c r="J53" s="65">
        <v>0</v>
      </c>
      <c r="K53" s="68">
        <f t="shared" si="2"/>
        <v>0</v>
      </c>
    </row>
    <row r="54" spans="1:11" s="52" customFormat="1" ht="25.5">
      <c r="B54" s="53" t="s">
        <v>130</v>
      </c>
      <c r="C54" s="54"/>
      <c r="D54" s="65">
        <v>0</v>
      </c>
      <c r="E54" s="54" t="s">
        <v>27</v>
      </c>
      <c r="F54" s="65">
        <v>0</v>
      </c>
      <c r="G54" s="54" t="s">
        <v>26</v>
      </c>
      <c r="H54" s="65">
        <v>0</v>
      </c>
      <c r="I54" s="54"/>
      <c r="J54" s="65">
        <v>0</v>
      </c>
      <c r="K54" s="68">
        <f t="shared" si="2"/>
        <v>0</v>
      </c>
    </row>
    <row r="55" spans="1:11" s="52" customFormat="1" ht="38.25">
      <c r="B55" s="53" t="s">
        <v>131</v>
      </c>
      <c r="C55" s="54"/>
      <c r="D55" s="65">
        <v>0</v>
      </c>
      <c r="E55" s="54" t="s">
        <v>27</v>
      </c>
      <c r="F55" s="65">
        <v>0</v>
      </c>
      <c r="G55" s="54" t="s">
        <v>26</v>
      </c>
      <c r="H55" s="65">
        <v>0</v>
      </c>
      <c r="I55" s="54"/>
      <c r="J55" s="65">
        <v>0</v>
      </c>
      <c r="K55" s="68">
        <f t="shared" si="2"/>
        <v>0</v>
      </c>
    </row>
    <row r="56" spans="1:11" s="52" customFormat="1" ht="38.25">
      <c r="B56" s="53" t="s">
        <v>128</v>
      </c>
      <c r="C56" s="54"/>
      <c r="D56" s="65">
        <v>0</v>
      </c>
      <c r="E56" s="54" t="s">
        <v>27</v>
      </c>
      <c r="F56" s="65">
        <v>0</v>
      </c>
      <c r="G56" s="54" t="s">
        <v>26</v>
      </c>
      <c r="H56" s="65">
        <v>0</v>
      </c>
      <c r="I56" s="54"/>
      <c r="J56" s="65">
        <v>0</v>
      </c>
      <c r="K56" s="68">
        <f t="shared" si="2"/>
        <v>0</v>
      </c>
    </row>
    <row r="57" spans="1:11" ht="25.5">
      <c r="A57"/>
      <c r="B57" s="10" t="s">
        <v>132</v>
      </c>
      <c r="C57" s="6"/>
      <c r="D57" s="65">
        <v>0</v>
      </c>
      <c r="E57" s="6" t="s">
        <v>27</v>
      </c>
      <c r="F57" s="65">
        <v>0</v>
      </c>
      <c r="G57" s="6" t="s">
        <v>26</v>
      </c>
      <c r="H57" s="65">
        <v>0</v>
      </c>
      <c r="I57" s="6"/>
      <c r="J57" s="65">
        <v>0</v>
      </c>
      <c r="K57" s="68">
        <f t="shared" si="2"/>
        <v>0</v>
      </c>
    </row>
    <row r="58" spans="1:11" ht="38.25">
      <c r="A58"/>
      <c r="B58" s="10" t="s">
        <v>98</v>
      </c>
      <c r="C58" s="6" t="s">
        <v>29</v>
      </c>
      <c r="D58" s="65">
        <v>0</v>
      </c>
      <c r="E58" s="6" t="s">
        <v>27</v>
      </c>
      <c r="F58" s="65">
        <v>0</v>
      </c>
      <c r="G58" s="6" t="s">
        <v>26</v>
      </c>
      <c r="H58" s="65">
        <v>0</v>
      </c>
      <c r="I58" s="6"/>
      <c r="J58" s="65">
        <v>0</v>
      </c>
      <c r="K58" s="68">
        <f t="shared" si="2"/>
        <v>0</v>
      </c>
    </row>
    <row r="59" spans="1:11" ht="25.5">
      <c r="A59"/>
      <c r="B59" s="10" t="s">
        <v>133</v>
      </c>
      <c r="C59" s="6" t="s">
        <v>100</v>
      </c>
      <c r="D59" s="65">
        <v>0</v>
      </c>
      <c r="E59" s="6" t="s">
        <v>27</v>
      </c>
      <c r="F59" s="65">
        <v>0</v>
      </c>
      <c r="G59" s="6" t="s">
        <v>26</v>
      </c>
      <c r="H59" s="65">
        <v>0</v>
      </c>
      <c r="I59" s="6"/>
      <c r="J59" s="65">
        <v>0</v>
      </c>
      <c r="K59" s="68">
        <f t="shared" si="2"/>
        <v>0</v>
      </c>
    </row>
    <row r="60" spans="1:11" ht="25.5">
      <c r="A60"/>
      <c r="B60" s="10" t="s">
        <v>99</v>
      </c>
      <c r="C60" s="6" t="s">
        <v>100</v>
      </c>
      <c r="D60" s="65">
        <v>0</v>
      </c>
      <c r="E60" s="6" t="s">
        <v>27</v>
      </c>
      <c r="F60" s="65">
        <v>0</v>
      </c>
      <c r="G60" s="6" t="s">
        <v>26</v>
      </c>
      <c r="H60" s="65">
        <v>0</v>
      </c>
      <c r="I60" s="6"/>
      <c r="J60" s="65">
        <v>0</v>
      </c>
      <c r="K60" s="68">
        <f t="shared" si="2"/>
        <v>0</v>
      </c>
    </row>
    <row r="61" spans="1:11" ht="38.25">
      <c r="A61"/>
      <c r="B61" s="10" t="s">
        <v>118</v>
      </c>
      <c r="C61" s="6" t="s">
        <v>24</v>
      </c>
      <c r="D61" s="65">
        <v>0</v>
      </c>
      <c r="E61" s="6" t="s">
        <v>24</v>
      </c>
      <c r="F61" s="65">
        <v>0</v>
      </c>
      <c r="G61" s="6" t="s">
        <v>79</v>
      </c>
      <c r="H61" s="65">
        <v>0</v>
      </c>
      <c r="I61" s="6"/>
      <c r="J61" s="65">
        <v>0</v>
      </c>
      <c r="K61" s="68">
        <f t="shared" si="2"/>
        <v>0</v>
      </c>
    </row>
    <row r="62" spans="1:11" s="52" customFormat="1" ht="41.25" customHeight="1">
      <c r="B62" s="53" t="s">
        <v>134</v>
      </c>
      <c r="C62" s="54" t="s">
        <v>28</v>
      </c>
      <c r="D62" s="65">
        <v>0</v>
      </c>
      <c r="E62" s="54" t="s">
        <v>27</v>
      </c>
      <c r="F62" s="65">
        <v>0</v>
      </c>
      <c r="G62" s="54" t="s">
        <v>38</v>
      </c>
      <c r="H62" s="65">
        <v>0</v>
      </c>
      <c r="I62" s="54"/>
      <c r="J62" s="65">
        <v>0</v>
      </c>
      <c r="K62" s="68">
        <f t="shared" si="2"/>
        <v>0</v>
      </c>
    </row>
    <row r="63" spans="1:11" ht="38.25">
      <c r="A63"/>
      <c r="B63" s="10" t="s">
        <v>101</v>
      </c>
      <c r="C63" s="6" t="s">
        <v>29</v>
      </c>
      <c r="D63" s="65">
        <v>0</v>
      </c>
      <c r="E63" s="6" t="s">
        <v>27</v>
      </c>
      <c r="F63" s="65">
        <v>0</v>
      </c>
      <c r="G63" s="6" t="s">
        <v>38</v>
      </c>
      <c r="H63" s="65">
        <v>0</v>
      </c>
      <c r="I63" s="6"/>
      <c r="J63" s="65">
        <v>0</v>
      </c>
      <c r="K63" s="68">
        <f t="shared" si="2"/>
        <v>0</v>
      </c>
    </row>
    <row r="64" spans="1:11" ht="38.25">
      <c r="A64"/>
      <c r="B64" s="10" t="s">
        <v>102</v>
      </c>
      <c r="C64" s="6" t="s">
        <v>28</v>
      </c>
      <c r="D64" s="65">
        <v>0</v>
      </c>
      <c r="E64" s="6" t="s">
        <v>27</v>
      </c>
      <c r="F64" s="65">
        <v>0</v>
      </c>
      <c r="G64" s="6" t="s">
        <v>38</v>
      </c>
      <c r="H64" s="65">
        <v>0</v>
      </c>
      <c r="I64" s="44" t="s">
        <v>77</v>
      </c>
      <c r="J64" s="65">
        <v>0</v>
      </c>
      <c r="K64" s="68">
        <f t="shared" si="2"/>
        <v>0</v>
      </c>
    </row>
    <row r="65" spans="1:11" s="52" customFormat="1" ht="51">
      <c r="B65" s="53" t="s">
        <v>136</v>
      </c>
      <c r="C65" s="54" t="s">
        <v>28</v>
      </c>
      <c r="D65" s="65">
        <v>0</v>
      </c>
      <c r="E65" s="54" t="s">
        <v>27</v>
      </c>
      <c r="F65" s="65">
        <v>0</v>
      </c>
      <c r="G65" s="54" t="s">
        <v>137</v>
      </c>
      <c r="H65" s="65">
        <v>0</v>
      </c>
      <c r="I65" s="54"/>
      <c r="J65" s="65">
        <v>0</v>
      </c>
      <c r="K65" s="68">
        <f t="shared" si="2"/>
        <v>0</v>
      </c>
    </row>
    <row r="66" spans="1:11" s="52" customFormat="1" ht="51">
      <c r="B66" s="53" t="s">
        <v>138</v>
      </c>
      <c r="C66" s="54" t="s">
        <v>28</v>
      </c>
      <c r="D66" s="65">
        <v>0</v>
      </c>
      <c r="E66" s="54" t="s">
        <v>27</v>
      </c>
      <c r="F66" s="65">
        <v>0</v>
      </c>
      <c r="G66" s="54" t="s">
        <v>137</v>
      </c>
      <c r="H66" s="65">
        <v>0</v>
      </c>
      <c r="I66" s="54"/>
      <c r="J66" s="65">
        <v>0</v>
      </c>
      <c r="K66" s="68">
        <f t="shared" si="2"/>
        <v>0</v>
      </c>
    </row>
    <row r="67" spans="1:11" ht="38.25">
      <c r="A67"/>
      <c r="B67" s="10" t="s">
        <v>103</v>
      </c>
      <c r="C67" s="6" t="s">
        <v>123</v>
      </c>
      <c r="D67" s="65">
        <v>0</v>
      </c>
      <c r="E67" s="6" t="s">
        <v>27</v>
      </c>
      <c r="F67" s="65">
        <v>0</v>
      </c>
      <c r="G67" s="6" t="s">
        <v>38</v>
      </c>
      <c r="H67" s="65">
        <v>0</v>
      </c>
      <c r="I67" s="6"/>
      <c r="J67" s="65">
        <v>0</v>
      </c>
      <c r="K67" s="68">
        <f t="shared" si="2"/>
        <v>0</v>
      </c>
    </row>
    <row r="68" spans="1:11" ht="38.25">
      <c r="A68"/>
      <c r="B68" s="10" t="s">
        <v>104</v>
      </c>
      <c r="C68" s="6" t="s">
        <v>29</v>
      </c>
      <c r="D68" s="65">
        <v>0</v>
      </c>
      <c r="E68" s="6" t="s">
        <v>27</v>
      </c>
      <c r="F68" s="65">
        <v>0</v>
      </c>
      <c r="G68" s="6" t="s">
        <v>38</v>
      </c>
      <c r="H68" s="65">
        <v>0</v>
      </c>
      <c r="I68" s="6"/>
      <c r="J68" s="65">
        <v>0</v>
      </c>
      <c r="K68" s="68">
        <f t="shared" si="2"/>
        <v>0</v>
      </c>
    </row>
    <row r="69" spans="1:11" ht="38.25">
      <c r="A69"/>
      <c r="B69" s="10" t="s">
        <v>105</v>
      </c>
      <c r="C69" s="6" t="s">
        <v>124</v>
      </c>
      <c r="D69" s="65">
        <v>0</v>
      </c>
      <c r="E69" s="6" t="s">
        <v>27</v>
      </c>
      <c r="F69" s="65">
        <v>0</v>
      </c>
      <c r="G69" s="6" t="s">
        <v>38</v>
      </c>
      <c r="H69" s="65">
        <v>0</v>
      </c>
      <c r="I69" s="6"/>
      <c r="J69" s="65">
        <v>0</v>
      </c>
      <c r="K69" s="68">
        <f t="shared" si="2"/>
        <v>0</v>
      </c>
    </row>
    <row r="70" spans="1:11" ht="38.25">
      <c r="A70"/>
      <c r="B70" s="10" t="s">
        <v>106</v>
      </c>
      <c r="C70" s="6" t="s">
        <v>29</v>
      </c>
      <c r="D70" s="65">
        <v>0</v>
      </c>
      <c r="E70" s="6" t="s">
        <v>27</v>
      </c>
      <c r="F70" s="65">
        <v>0</v>
      </c>
      <c r="G70" s="6" t="s">
        <v>38</v>
      </c>
      <c r="H70" s="65">
        <v>0</v>
      </c>
      <c r="I70" s="6"/>
      <c r="J70" s="65">
        <v>0</v>
      </c>
      <c r="K70" s="68">
        <f t="shared" si="2"/>
        <v>0</v>
      </c>
    </row>
    <row r="71" spans="1:11" ht="38.25">
      <c r="A71"/>
      <c r="B71" s="10" t="s">
        <v>149</v>
      </c>
      <c r="C71" s="6" t="s">
        <v>29</v>
      </c>
      <c r="D71" s="65">
        <v>0</v>
      </c>
      <c r="E71" s="6" t="s">
        <v>27</v>
      </c>
      <c r="F71" s="65">
        <v>0</v>
      </c>
      <c r="G71" s="6" t="s">
        <v>38</v>
      </c>
      <c r="H71" s="65">
        <v>0</v>
      </c>
      <c r="I71" s="6" t="s">
        <v>24</v>
      </c>
      <c r="J71" s="65">
        <v>0</v>
      </c>
      <c r="K71" s="68">
        <f t="shared" si="2"/>
        <v>0</v>
      </c>
    </row>
    <row r="72" spans="1:11" ht="38.25">
      <c r="A72"/>
      <c r="B72" s="10" t="s">
        <v>108</v>
      </c>
      <c r="C72" s="6" t="s">
        <v>29</v>
      </c>
      <c r="D72" s="65">
        <v>0</v>
      </c>
      <c r="E72" s="6" t="s">
        <v>27</v>
      </c>
      <c r="F72" s="65">
        <v>0</v>
      </c>
      <c r="G72" s="6" t="s">
        <v>38</v>
      </c>
      <c r="H72" s="65">
        <v>0</v>
      </c>
      <c r="I72" s="6"/>
      <c r="J72" s="65">
        <v>0</v>
      </c>
      <c r="K72" s="68">
        <f t="shared" si="2"/>
        <v>0</v>
      </c>
    </row>
    <row r="73" spans="1:11" ht="38.25">
      <c r="A73"/>
      <c r="B73" s="10" t="s">
        <v>109</v>
      </c>
      <c r="C73" s="6" t="s">
        <v>29</v>
      </c>
      <c r="D73" s="65">
        <v>0</v>
      </c>
      <c r="E73" s="6" t="s">
        <v>27</v>
      </c>
      <c r="F73" s="65">
        <v>0</v>
      </c>
      <c r="G73" s="6" t="s">
        <v>38</v>
      </c>
      <c r="H73" s="65">
        <v>0</v>
      </c>
      <c r="I73" s="6"/>
      <c r="J73" s="65">
        <v>0</v>
      </c>
      <c r="K73" s="68">
        <f t="shared" si="2"/>
        <v>0</v>
      </c>
    </row>
    <row r="74" spans="1:11" ht="51">
      <c r="A74"/>
      <c r="B74" s="10" t="s">
        <v>110</v>
      </c>
      <c r="C74" s="6" t="s">
        <v>29</v>
      </c>
      <c r="D74" s="65">
        <v>0</v>
      </c>
      <c r="E74" s="6" t="s">
        <v>27</v>
      </c>
      <c r="F74" s="65">
        <v>0</v>
      </c>
      <c r="G74" s="6" t="s">
        <v>38</v>
      </c>
      <c r="H74" s="65">
        <v>0</v>
      </c>
      <c r="I74" s="6"/>
      <c r="J74" s="65">
        <v>0</v>
      </c>
      <c r="K74" s="68">
        <f t="shared" si="2"/>
        <v>0</v>
      </c>
    </row>
    <row r="75" spans="1:11" ht="51">
      <c r="A75"/>
      <c r="B75" s="10" t="s">
        <v>111</v>
      </c>
      <c r="C75" s="6" t="s">
        <v>29</v>
      </c>
      <c r="D75" s="65">
        <v>0</v>
      </c>
      <c r="E75" s="6" t="s">
        <v>27</v>
      </c>
      <c r="F75" s="65">
        <v>0</v>
      </c>
      <c r="G75" s="6" t="s">
        <v>38</v>
      </c>
      <c r="H75" s="65">
        <v>0</v>
      </c>
      <c r="I75" s="6"/>
      <c r="J75" s="65">
        <v>0</v>
      </c>
      <c r="K75" s="68">
        <f t="shared" si="2"/>
        <v>0</v>
      </c>
    </row>
    <row r="76" spans="1:11" ht="38.25">
      <c r="A76"/>
      <c r="B76" s="10" t="s">
        <v>112</v>
      </c>
      <c r="C76" s="6" t="s">
        <v>28</v>
      </c>
      <c r="D76" s="65">
        <v>0</v>
      </c>
      <c r="E76" s="6" t="s">
        <v>34</v>
      </c>
      <c r="F76" s="65">
        <v>0</v>
      </c>
      <c r="G76" s="6" t="s">
        <v>31</v>
      </c>
      <c r="H76" s="65">
        <v>0</v>
      </c>
      <c r="I76" s="6" t="s">
        <v>24</v>
      </c>
      <c r="J76" s="65">
        <v>0</v>
      </c>
      <c r="K76" s="68">
        <f t="shared" si="2"/>
        <v>0</v>
      </c>
    </row>
    <row r="77" spans="1:11" ht="63.75">
      <c r="A77"/>
      <c r="B77" s="10" t="s">
        <v>113</v>
      </c>
      <c r="C77" s="6" t="s">
        <v>29</v>
      </c>
      <c r="D77" s="65">
        <v>0</v>
      </c>
      <c r="E77" s="6" t="s">
        <v>27</v>
      </c>
      <c r="F77" s="65">
        <v>0</v>
      </c>
      <c r="G77" s="6" t="s">
        <v>38</v>
      </c>
      <c r="H77" s="65">
        <v>0</v>
      </c>
      <c r="I77" s="6"/>
      <c r="J77" s="65">
        <v>0</v>
      </c>
      <c r="K77" s="68">
        <f t="shared" si="2"/>
        <v>0</v>
      </c>
    </row>
    <row r="78" spans="1:11" ht="38.25">
      <c r="A78"/>
      <c r="B78" s="10" t="s">
        <v>114</v>
      </c>
      <c r="C78" s="6" t="s">
        <v>29</v>
      </c>
      <c r="D78" s="65">
        <v>0</v>
      </c>
      <c r="E78" s="6" t="s">
        <v>27</v>
      </c>
      <c r="F78" s="65">
        <v>0</v>
      </c>
      <c r="G78" s="6" t="s">
        <v>38</v>
      </c>
      <c r="H78" s="65">
        <v>0</v>
      </c>
      <c r="I78" s="6"/>
      <c r="J78" s="65">
        <v>0</v>
      </c>
      <c r="K78" s="68">
        <f t="shared" si="2"/>
        <v>0</v>
      </c>
    </row>
    <row r="79" spans="1:11" ht="38.25">
      <c r="A79"/>
      <c r="B79" s="10" t="s">
        <v>115</v>
      </c>
      <c r="C79" s="6" t="s">
        <v>125</v>
      </c>
      <c r="D79" s="65">
        <v>0</v>
      </c>
      <c r="E79" s="6" t="s">
        <v>27</v>
      </c>
      <c r="F79" s="65">
        <v>0</v>
      </c>
      <c r="G79" s="6" t="s">
        <v>116</v>
      </c>
      <c r="H79" s="65">
        <v>0</v>
      </c>
      <c r="I79" s="6"/>
      <c r="J79" s="65">
        <v>0</v>
      </c>
      <c r="K79" s="68">
        <f t="shared" si="2"/>
        <v>0</v>
      </c>
    </row>
    <row r="80" spans="1:11" ht="38.25">
      <c r="A80"/>
      <c r="B80" s="10" t="s">
        <v>117</v>
      </c>
      <c r="C80" s="6" t="s">
        <v>28</v>
      </c>
      <c r="D80" s="65">
        <v>0</v>
      </c>
      <c r="E80" s="6" t="s">
        <v>34</v>
      </c>
      <c r="F80" s="65">
        <v>0</v>
      </c>
      <c r="G80" s="6" t="s">
        <v>31</v>
      </c>
      <c r="H80" s="65">
        <v>0</v>
      </c>
      <c r="I80" s="6" t="s">
        <v>24</v>
      </c>
      <c r="J80" s="65">
        <v>0</v>
      </c>
      <c r="K80" s="68">
        <f t="shared" si="2"/>
        <v>0</v>
      </c>
    </row>
    <row r="81" spans="1:17" s="52" customFormat="1" ht="38.25">
      <c r="B81" s="53" t="s">
        <v>135</v>
      </c>
      <c r="C81" s="54" t="s">
        <v>29</v>
      </c>
      <c r="D81" s="65">
        <v>0</v>
      </c>
      <c r="E81" s="54" t="s">
        <v>27</v>
      </c>
      <c r="F81" s="65">
        <v>0</v>
      </c>
      <c r="G81" s="54" t="s">
        <v>39</v>
      </c>
      <c r="H81" s="65">
        <v>0</v>
      </c>
      <c r="I81" s="54" t="s">
        <v>24</v>
      </c>
      <c r="J81" s="65">
        <v>0</v>
      </c>
      <c r="K81" s="68">
        <f t="shared" si="2"/>
        <v>0</v>
      </c>
    </row>
    <row r="82" spans="1:17" ht="51">
      <c r="A82"/>
      <c r="B82" s="10" t="s">
        <v>119</v>
      </c>
      <c r="C82" s="6" t="s">
        <v>30</v>
      </c>
      <c r="D82" s="65">
        <v>0</v>
      </c>
      <c r="E82" s="6" t="s">
        <v>27</v>
      </c>
      <c r="F82" s="65">
        <v>0</v>
      </c>
      <c r="G82" s="6" t="s">
        <v>32</v>
      </c>
      <c r="H82" s="65">
        <v>0</v>
      </c>
      <c r="I82" s="6" t="s">
        <v>24</v>
      </c>
      <c r="J82" s="65">
        <v>0</v>
      </c>
      <c r="K82" s="68">
        <f t="shared" si="2"/>
        <v>0</v>
      </c>
    </row>
    <row r="83" spans="1:17" ht="38.25">
      <c r="A83"/>
      <c r="B83" s="10" t="s">
        <v>120</v>
      </c>
      <c r="C83" s="6" t="s">
        <v>29</v>
      </c>
      <c r="D83" s="65">
        <v>0</v>
      </c>
      <c r="E83" s="6" t="s">
        <v>27</v>
      </c>
      <c r="F83" s="65">
        <v>0</v>
      </c>
      <c r="G83" s="6" t="s">
        <v>39</v>
      </c>
      <c r="H83" s="65">
        <v>0</v>
      </c>
      <c r="I83" s="6" t="s">
        <v>24</v>
      </c>
      <c r="J83" s="65">
        <v>0</v>
      </c>
      <c r="K83" s="68">
        <f t="shared" si="2"/>
        <v>0</v>
      </c>
    </row>
    <row r="84" spans="1:17" ht="25.5">
      <c r="A84"/>
      <c r="B84" s="10" t="s">
        <v>150</v>
      </c>
      <c r="C84" s="6" t="s">
        <v>125</v>
      </c>
      <c r="D84" s="65">
        <v>0</v>
      </c>
      <c r="E84" s="6" t="s">
        <v>27</v>
      </c>
      <c r="F84" s="65">
        <v>0</v>
      </c>
      <c r="G84" s="6" t="s">
        <v>126</v>
      </c>
      <c r="H84" s="65">
        <v>0</v>
      </c>
      <c r="I84" s="6"/>
      <c r="J84" s="65">
        <v>0</v>
      </c>
      <c r="K84" s="68">
        <f t="shared" si="2"/>
        <v>0</v>
      </c>
    </row>
    <row r="85" spans="1:17" ht="25.5">
      <c r="A85"/>
      <c r="B85" s="10"/>
      <c r="C85" s="6" t="s">
        <v>29</v>
      </c>
      <c r="D85" s="65">
        <v>0</v>
      </c>
      <c r="E85" s="6" t="s">
        <v>27</v>
      </c>
      <c r="F85" s="65">
        <v>0</v>
      </c>
      <c r="G85" s="6"/>
      <c r="H85" s="65">
        <v>0</v>
      </c>
      <c r="I85" s="6"/>
      <c r="J85" s="65">
        <v>0</v>
      </c>
      <c r="K85" s="68">
        <f t="shared" si="2"/>
        <v>0</v>
      </c>
    </row>
    <row r="86" spans="1:17" ht="25.5">
      <c r="A86"/>
      <c r="B86" s="10"/>
      <c r="C86" s="6" t="s">
        <v>29</v>
      </c>
      <c r="D86" s="65">
        <v>0</v>
      </c>
      <c r="E86" s="6" t="s">
        <v>27</v>
      </c>
      <c r="F86" s="65">
        <v>0</v>
      </c>
      <c r="G86" s="6"/>
      <c r="H86" s="65">
        <v>0</v>
      </c>
      <c r="I86" s="6"/>
      <c r="J86" s="65">
        <v>0</v>
      </c>
      <c r="K86" s="68">
        <f t="shared" si="2"/>
        <v>0</v>
      </c>
    </row>
    <row r="87" spans="1:17" ht="25.5">
      <c r="A87"/>
      <c r="B87" s="10"/>
      <c r="C87" s="6" t="s">
        <v>29</v>
      </c>
      <c r="D87" s="65">
        <v>0</v>
      </c>
      <c r="E87" s="6" t="s">
        <v>27</v>
      </c>
      <c r="F87" s="65">
        <v>0</v>
      </c>
      <c r="G87" s="6"/>
      <c r="H87" s="65">
        <v>0</v>
      </c>
      <c r="I87" s="6"/>
      <c r="J87" s="65">
        <v>0</v>
      </c>
      <c r="K87" s="68">
        <f t="shared" si="2"/>
        <v>0</v>
      </c>
    </row>
    <row r="88" spans="1:17" ht="25.5">
      <c r="A88"/>
      <c r="B88" s="10"/>
      <c r="C88" s="6" t="s">
        <v>29</v>
      </c>
      <c r="D88" s="65">
        <v>0</v>
      </c>
      <c r="E88" s="6" t="s">
        <v>27</v>
      </c>
      <c r="F88" s="65">
        <v>0</v>
      </c>
      <c r="G88" s="6"/>
      <c r="H88" s="65">
        <v>0</v>
      </c>
      <c r="I88" s="6"/>
      <c r="J88" s="65">
        <v>0</v>
      </c>
      <c r="K88" s="68">
        <f t="shared" si="2"/>
        <v>0</v>
      </c>
    </row>
    <row r="89" spans="1:17" ht="25.5">
      <c r="A89"/>
      <c r="B89" s="10"/>
      <c r="C89" s="6" t="s">
        <v>29</v>
      </c>
      <c r="D89" s="65">
        <v>0</v>
      </c>
      <c r="E89" s="6" t="s">
        <v>27</v>
      </c>
      <c r="F89" s="65">
        <v>0</v>
      </c>
      <c r="G89" s="6"/>
      <c r="H89" s="65">
        <v>0</v>
      </c>
      <c r="I89" s="6" t="s">
        <v>24</v>
      </c>
      <c r="J89" s="65">
        <v>0</v>
      </c>
      <c r="K89" s="68">
        <f t="shared" si="2"/>
        <v>0</v>
      </c>
    </row>
    <row r="90" spans="1:17">
      <c r="A90"/>
    </row>
    <row r="91" spans="1:17">
      <c r="A91"/>
    </row>
    <row r="92" spans="1:17" s="21" customFormat="1" ht="42" customHeight="1">
      <c r="A92" s="36"/>
      <c r="B92" s="70" t="s">
        <v>148</v>
      </c>
      <c r="C92" s="70"/>
      <c r="D92" s="70"/>
      <c r="E92" s="70"/>
      <c r="F92" s="70"/>
      <c r="G92" s="70"/>
      <c r="H92" s="70"/>
      <c r="I92" s="70"/>
      <c r="J92" s="70"/>
      <c r="K92" s="70"/>
      <c r="L92" s="35"/>
      <c r="M92" s="30"/>
      <c r="N92" s="30"/>
      <c r="O92" s="30"/>
      <c r="P92" s="37"/>
      <c r="Q92"/>
    </row>
    <row r="93" spans="1:17">
      <c r="A93" s="36"/>
      <c r="B93" s="30"/>
      <c r="C93" s="35"/>
      <c r="D93" s="23"/>
      <c r="E93" s="30"/>
      <c r="F93" s="30"/>
      <c r="G93" s="35"/>
      <c r="H93" s="31"/>
      <c r="I93" s="35"/>
      <c r="J93" s="31"/>
      <c r="K93" s="35"/>
      <c r="L93" s="35"/>
      <c r="M93" s="30"/>
      <c r="N93" s="30"/>
      <c r="O93" s="30"/>
      <c r="P93" s="37"/>
    </row>
    <row r="94" spans="1:17" s="21" customFormat="1" ht="38.25" customHeight="1">
      <c r="A94" s="36"/>
      <c r="B94" s="70" t="s">
        <v>144</v>
      </c>
      <c r="C94" s="70"/>
      <c r="D94" s="70"/>
      <c r="E94" s="70"/>
      <c r="F94" s="70"/>
      <c r="G94" s="70"/>
      <c r="H94" s="70"/>
      <c r="I94" s="70"/>
      <c r="J94" s="70"/>
      <c r="K94" s="70"/>
      <c r="L94" s="35"/>
      <c r="M94" s="30"/>
      <c r="N94" s="30"/>
      <c r="O94" s="30"/>
      <c r="P94" s="37"/>
      <c r="Q94"/>
    </row>
    <row r="95" spans="1:17" s="21" customFormat="1">
      <c r="A95" s="36"/>
      <c r="B95" s="30"/>
      <c r="C95" s="35"/>
      <c r="D95" s="23"/>
      <c r="E95" s="30"/>
      <c r="F95" s="30"/>
      <c r="G95" s="35"/>
      <c r="H95" s="31"/>
      <c r="I95" s="35"/>
      <c r="J95" s="31"/>
      <c r="K95" s="35"/>
      <c r="L95" s="35"/>
      <c r="M95" s="30"/>
      <c r="N95" s="30"/>
      <c r="O95" s="30"/>
      <c r="P95" s="37"/>
      <c r="Q95"/>
    </row>
    <row r="96" spans="1:17">
      <c r="A96"/>
    </row>
    <row r="97" spans="1:1">
      <c r="A97"/>
    </row>
  </sheetData>
  <mergeCells count="16">
    <mergeCell ref="B20:K20"/>
    <mergeCell ref="B21:K21"/>
    <mergeCell ref="B5:B6"/>
    <mergeCell ref="C5:D5"/>
    <mergeCell ref="E5:F5"/>
    <mergeCell ref="G5:H5"/>
    <mergeCell ref="I5:J5"/>
    <mergeCell ref="K5:K6"/>
    <mergeCell ref="B92:K92"/>
    <mergeCell ref="B94:K94"/>
    <mergeCell ref="B23:K23"/>
    <mergeCell ref="B25:K25"/>
    <mergeCell ref="B42:K42"/>
    <mergeCell ref="B44:K44"/>
    <mergeCell ref="B39:K39"/>
    <mergeCell ref="B40:K40"/>
  </mergeCells>
  <pageMargins left="0.23622047244094491" right="0.23622047244094491" top="0.74803149606299213" bottom="0.74803149606299213" header="0.31496062992125984" footer="0.31496062992125984"/>
  <pageSetup scale="7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16</vt:i4>
      </vt:variant>
    </vt:vector>
  </HeadingPairs>
  <TitlesOfParts>
    <vt:vector size="24" baseType="lpstr">
      <vt:lpstr>FORTAMUN 1 2018</vt:lpstr>
      <vt:lpstr>FORTAMUN 2- 2018</vt:lpstr>
      <vt:lpstr>FORTAMUN 3 2018</vt:lpstr>
      <vt:lpstr>FORTAMUN 4 2018</vt:lpstr>
      <vt:lpstr>FONDOS 1</vt:lpstr>
      <vt:lpstr>FONDOS 2</vt:lpstr>
      <vt:lpstr>FONDOS 3</vt:lpstr>
      <vt:lpstr>FONDOS 4 CTA. PUB 2018</vt:lpstr>
      <vt:lpstr>'FONDOS 1'!Área_de_impresión</vt:lpstr>
      <vt:lpstr>'FONDOS 2'!Área_de_impresión</vt:lpstr>
      <vt:lpstr>'FONDOS 3'!Área_de_impresión</vt:lpstr>
      <vt:lpstr>'FONDOS 4 CTA. PUB 2018'!Área_de_impresión</vt:lpstr>
      <vt:lpstr>'FORTAMUN 1 2018'!Área_de_impresión</vt:lpstr>
      <vt:lpstr>'FORTAMUN 2- 2018'!Área_de_impresión</vt:lpstr>
      <vt:lpstr>'FORTAMUN 3 2018'!Área_de_impresión</vt:lpstr>
      <vt:lpstr>'FORTAMUN 4 2018'!Área_de_impresión</vt:lpstr>
      <vt:lpstr>'FONDOS 1'!Títulos_a_imprimir</vt:lpstr>
      <vt:lpstr>'FONDOS 2'!Títulos_a_imprimir</vt:lpstr>
      <vt:lpstr>'FONDOS 3'!Títulos_a_imprimir</vt:lpstr>
      <vt:lpstr>'FONDOS 4 CTA. PUB 2018'!Títulos_a_imprimir</vt:lpstr>
      <vt:lpstr>'FORTAMUN 1 2018'!Títulos_a_imprimir</vt:lpstr>
      <vt:lpstr>'FORTAMUN 2- 2018'!Títulos_a_imprimir</vt:lpstr>
      <vt:lpstr>'FORTAMUN 3 2018'!Títulos_a_imprimir</vt:lpstr>
      <vt:lpstr>'FORTAMUN 4 2018'!Títulos_a_imprimir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Ayala Aguilera,Minerva</dc:creator>
  <cp:lastModifiedBy>Ayala Aguilera,Minerva</cp:lastModifiedBy>
  <cp:lastPrinted>2019-05-06T22:19:23Z</cp:lastPrinted>
  <dcterms:created xsi:type="dcterms:W3CDTF">2014-10-30T21:19:28Z</dcterms:created>
  <dcterms:modified xsi:type="dcterms:W3CDTF">2019-05-06T22:21:45Z</dcterms:modified>
</cp:coreProperties>
</file>