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3ER TRIMESTRE 2019\V. LEY DE DISCIPLINA FINANCIERA\"/>
    </mc:Choice>
  </mc:AlternateContent>
  <bookViews>
    <workbookView xWindow="240" yWindow="30" windowWidth="20115" windowHeight="7995" firstSheet="5" activeTab="5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H50" i="1" l="1"/>
  <c r="E19" i="3" l="1"/>
  <c r="E18" i="3"/>
  <c r="E17" i="3"/>
  <c r="I50" i="1" l="1"/>
  <c r="H19" i="2" l="1"/>
  <c r="H20" i="2"/>
  <c r="H18" i="2"/>
  <c r="H23" i="1" l="1"/>
  <c r="I37" i="1" l="1"/>
  <c r="H37" i="1"/>
  <c r="I23" i="1"/>
  <c r="H32" i="2" l="1"/>
  <c r="H31" i="2"/>
  <c r="D42" i="3" l="1"/>
  <c r="E27" i="3"/>
  <c r="D27" i="3"/>
  <c r="I13" i="4" s="1"/>
  <c r="F40" i="2"/>
  <c r="D40" i="2"/>
  <c r="H39" i="2"/>
  <c r="H38" i="2"/>
  <c r="H37" i="2"/>
  <c r="H36" i="2"/>
  <c r="H35" i="2"/>
  <c r="H34" i="2"/>
  <c r="H33" i="2"/>
  <c r="F27" i="2"/>
  <c r="F13" i="4" s="1"/>
  <c r="H13" i="4" s="1"/>
  <c r="H26" i="2"/>
  <c r="D27" i="2"/>
  <c r="I42" i="1"/>
  <c r="I48" i="1" s="1"/>
  <c r="H42" i="1"/>
  <c r="H48" i="1" s="1"/>
  <c r="I28" i="1"/>
  <c r="H28" i="1"/>
  <c r="H34" i="1" s="1"/>
  <c r="I34" i="1"/>
  <c r="I52" i="1" s="1"/>
  <c r="H52" i="1" l="1"/>
  <c r="D44" i="3"/>
  <c r="E44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<sst xmlns="http://schemas.openxmlformats.org/spreadsheetml/2006/main" count="230" uniqueCount="136">
  <si>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</si>
  <si>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</si>
  <si>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</si>
  <si>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</si>
  <si>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</si>
  <si>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</si>
  <si>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</si>
  <si>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</si>
  <si>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</si>
  <si>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</si>
  <si>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</si>
  <si>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</si>
  <si>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</si>
  <si>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</si>
  <si>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</si>
  <si>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</si>
  <si>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</si>
  <si>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</si>
  <si>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</si>
  <si>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</si>
  <si>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</si>
  <si>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</si>
  <si>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</si>
  <si>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</si>
  <si>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</si>
  <si>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</si>
  <si>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</si>
  <si>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</si>
  <si>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</si>
  <si>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</si>
  <si>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</si>
  <si>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</si>
  <si>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</si>
  <si>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</si>
  <si>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</si>
  <si>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</si>
  <si>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</si>
  <si>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</si>
  <si>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</si>
  <si>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</si>
  <si>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</si>
  <si>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</si>
  <si>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</si>
  <si>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</si>
  <si>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</si>
  <si>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</si>
  <si>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</si>
  <si>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</si>
  <si>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</si>
  <si>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</si>
  <si>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</si>
  <si>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</si>
  <si>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</si>
  <si>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</si>
  <si>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</si>
  <si>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</si>
  <si>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</si>
  <si>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</si>
  <si>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</si>
  <si>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</si>
  <si>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</si>
  <si>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</si>
  <si>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</si>
  <si>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</si>
  <si>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</si>
  <si>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</si>
  <si>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</si>
  <si>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</si>
  <si>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</si>
  <si>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</si>
  <si>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</si>
  <si>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</si>
  <si>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</si>
  <si>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</si>
  <si>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</si>
  <si>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</si>
  <si>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</si>
  <si>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</si>
  <si>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</si>
  <si>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</si>
  <si>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</si>
  <si>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</si>
  <si>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</si>
  <si>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</si>
  <si>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</si>
  <si>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</si>
  <si>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</si>
  <si>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</si>
  <si>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</si>
  <si>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</si>
  <si>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</si>
  <si>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</si>
  <si>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</si>
  <si>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</si>
  <si>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</si>
  <si>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</si>
  <si>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</si>
  <si>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</si>
  <si>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</si>
  <si>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</si>
  <si>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</si>
  <si>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</si>
  <si>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</si>
  <si>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</si>
  <si>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</si>
  <si>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</si>
  <si>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</si>
  <si>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</si>
  <si>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</si>
  <si>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</si>
  <si>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</si>
  <si>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</si>
  <si>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</si>
  <si>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</si>
  <si>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</si>
  <si>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</si>
  <si>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</si>
  <si>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</si>
  <si>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</si>
  <si>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</si>
  <si>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</si>
  <si>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</si>
  <si>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</si>
  <si>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</si>
  <si>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</si>
  <si>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</si>
  <si>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</si>
  <si>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</si>
  <si>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</si>
  <si>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Cuenta Pública 2019</t>
  </si>
  <si>
    <t>al 31 de diciembre de 2018-1 (d)</t>
  </si>
  <si>
    <t>Del 1 enero al 30 de junio 2019</t>
  </si>
  <si>
    <t>Del 1 de enero al 30 de septiembre 2019</t>
  </si>
  <si>
    <t>C.P.C. VICTOR MANUEL CERDA ROMERO</t>
  </si>
  <si>
    <t>C.P.C. RAMON MARCIAL HERNANDEZ</t>
  </si>
  <si>
    <t>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</si>
</sst>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0214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2" fillId="0" borderId="0" xfId="0" applyFont="1" applyBorder="1"/>
    <xf numFmtId="0" fontId="19" fillId="5" borderId="9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7" fontId="12" fillId="2" borderId="9" xfId="0" applyNumberFormat="1" applyFont="1" applyFill="1" applyBorder="1" applyAlignment="1">
      <alignment horizontal="right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57150</xdr:rowOff>
    </xdr:from>
    <xdr:to>
      <xdr:col>3</xdr:col>
      <xdr:colOff>760264</xdr:colOff>
      <xdr:row>7</xdr:row>
      <xdr:rowOff>32830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20955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0</xdr:rowOff>
    </xdr:from>
    <xdr:to>
      <xdr:col>2</xdr:col>
      <xdr:colOff>752475</xdr:colOff>
      <xdr:row>6</xdr:row>
      <xdr:rowOff>148393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5240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552449</xdr:colOff>
      <xdr:row>1</xdr:row>
      <xdr:rowOff>66675</xdr:rowOff>
    </xdr:from>
    <xdr:to>
      <xdr:col>2</xdr:col>
      <xdr:colOff>1557818</xdr:colOff>
      <xdr:row>5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49" y="209550"/>
          <a:ext cx="1710219" cy="647700"/>
        </a:xfrm>
        <a:prstGeom prst="rect">
          <a:avLst/>
        </a:prstGeom>
      </xdr:spPr>
    </xdr:pic>
    <xdr:clientData/>
  </xdr:twoCellAnchor>
  <xdr:twoCellAnchor>
    <xdr:from>
      <xdr:col>3</xdr:col>
      <xdr:colOff>996478</xdr:colOff>
      <xdr:row>51</xdr:row>
      <xdr:rowOff>0</xdr:rowOff>
    </xdr:from>
    <xdr:to>
      <xdr:col>5</xdr:col>
      <xdr:colOff>395671</xdr:colOff>
      <xdr:row>51</xdr:row>
      <xdr:rowOff>1588</xdr:rowOff>
    </xdr:to>
    <xdr:cxnSp macro="">
      <xdr:nvCxnSpPr>
        <xdr:cNvPr id="7" name="6 Conector recto"/>
        <xdr:cNvCxnSpPr/>
      </xdr:nvCxnSpPr>
      <xdr:spPr>
        <a:xfrm>
          <a:off x="4176363" y="7649308"/>
          <a:ext cx="231530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0</xdr:rowOff>
    </xdr:from>
    <xdr:to>
      <xdr:col>2</xdr:col>
      <xdr:colOff>787470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9" y="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opLeftCell="A28" workbookViewId="0">
      <selection activeCell="H37" sqref="H37:I37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3" t="s">
        <v>129</v>
      </c>
      <c r="E4" s="163"/>
      <c r="F4" s="163"/>
      <c r="G4" s="163"/>
      <c r="H4" s="163"/>
      <c r="I4" s="163"/>
      <c r="J4" s="9"/>
      <c r="K4" s="9"/>
    </row>
    <row r="5" spans="2:18" ht="14.1" customHeight="1" x14ac:dyDescent="0.2">
      <c r="C5" s="9"/>
      <c r="D5" s="163" t="s">
        <v>122</v>
      </c>
      <c r="E5" s="163"/>
      <c r="F5" s="163"/>
      <c r="G5" s="163"/>
      <c r="H5" s="163"/>
      <c r="I5" s="163"/>
      <c r="J5" s="9"/>
      <c r="K5" s="9"/>
    </row>
    <row r="6" spans="2:18" ht="14.1" customHeight="1" x14ac:dyDescent="0.2">
      <c r="C6" s="9"/>
      <c r="D6" s="163" t="s">
        <v>131</v>
      </c>
      <c r="E6" s="163"/>
      <c r="F6" s="163"/>
      <c r="G6" s="163"/>
      <c r="H6" s="163"/>
      <c r="I6" s="163"/>
      <c r="J6" s="9"/>
      <c r="K6" s="9"/>
    </row>
    <row r="7" spans="2:18" ht="14.1" customHeight="1" x14ac:dyDescent="0.2">
      <c r="C7" s="9"/>
      <c r="D7" s="163" t="s">
        <v>1</v>
      </c>
      <c r="E7" s="163"/>
      <c r="F7" s="163"/>
      <c r="G7" s="163"/>
      <c r="H7" s="163"/>
      <c r="I7" s="163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71"/>
      <c r="F9" s="171"/>
      <c r="G9" s="171"/>
      <c r="H9" s="171"/>
      <c r="I9" s="110"/>
      <c r="J9" s="9"/>
      <c r="K9" s="9"/>
    </row>
    <row r="10" spans="2:18" ht="14.1" customHeight="1" x14ac:dyDescent="0.2">
      <c r="C10" s="9"/>
      <c r="D10" s="110"/>
      <c r="E10" s="171"/>
      <c r="F10" s="171"/>
      <c r="G10" s="171"/>
      <c r="H10" s="171"/>
      <c r="I10" s="110"/>
      <c r="J10" s="9"/>
      <c r="K10" s="9"/>
    </row>
    <row r="11" spans="2:18" ht="14.1" customHeight="1" x14ac:dyDescent="0.2">
      <c r="C11" s="9"/>
      <c r="D11" s="105"/>
      <c r="E11" s="171"/>
      <c r="F11" s="171"/>
      <c r="G11" s="171"/>
      <c r="H11" s="171"/>
      <c r="I11" s="105"/>
      <c r="J11" s="9"/>
      <c r="K11" s="9"/>
    </row>
    <row r="12" spans="2:18" ht="14.1" customHeight="1" x14ac:dyDescent="0.2">
      <c r="C12" s="9"/>
      <c r="D12" s="110"/>
      <c r="E12" s="171"/>
      <c r="F12" s="171"/>
      <c r="G12" s="171"/>
      <c r="H12" s="171"/>
      <c r="I12" s="110"/>
      <c r="J12" s="9"/>
      <c r="K12" s="9"/>
    </row>
    <row r="13" spans="2:18" ht="20.25" customHeight="1" x14ac:dyDescent="0.2">
      <c r="B13" s="10"/>
      <c r="C13" s="164" t="s">
        <v>2</v>
      </c>
      <c r="D13" s="164"/>
      <c r="E13" s="165" t="s">
        <v>123</v>
      </c>
      <c r="F13" s="165"/>
      <c r="G13" s="165"/>
      <c r="H13" s="165"/>
      <c r="I13" s="165"/>
      <c r="J13" s="165"/>
      <c r="K13" s="11"/>
    </row>
    <row r="14" spans="2:18" ht="21.75" customHeight="1" x14ac:dyDescent="0.2">
      <c r="B14" s="13"/>
      <c r="C14" s="166"/>
      <c r="D14" s="166"/>
      <c r="E14" s="166"/>
      <c r="F14" s="166"/>
      <c r="G14" s="166"/>
      <c r="H14" s="166"/>
      <c r="I14" s="166"/>
      <c r="J14" s="166"/>
      <c r="K14" s="166"/>
    </row>
    <row r="15" spans="2:18" ht="3" customHeight="1" x14ac:dyDescent="0.2">
      <c r="B15" s="13"/>
      <c r="C15" s="166"/>
      <c r="D15" s="166"/>
      <c r="E15" s="166"/>
      <c r="F15" s="166"/>
      <c r="G15" s="166"/>
      <c r="H15" s="166"/>
      <c r="I15" s="166"/>
      <c r="J15" s="166"/>
      <c r="K15" s="166"/>
    </row>
    <row r="16" spans="2:18" ht="30" customHeight="1" x14ac:dyDescent="0.2">
      <c r="B16" s="146"/>
      <c r="C16" s="167" t="s">
        <v>124</v>
      </c>
      <c r="D16" s="167"/>
      <c r="E16" s="167"/>
      <c r="F16" s="147"/>
      <c r="G16" s="148" t="s">
        <v>116</v>
      </c>
      <c r="H16" s="148" t="s">
        <v>4</v>
      </c>
      <c r="I16" s="147" t="s">
        <v>6</v>
      </c>
      <c r="J16" s="147" t="s">
        <v>7</v>
      </c>
      <c r="K16" s="149"/>
    </row>
    <row r="17" spans="2:11" ht="3" customHeight="1" x14ac:dyDescent="0.2">
      <c r="B17" s="14"/>
      <c r="C17" s="166"/>
      <c r="D17" s="166"/>
      <c r="E17" s="166"/>
      <c r="F17" s="166"/>
      <c r="G17" s="166"/>
      <c r="H17" s="166"/>
      <c r="I17" s="166"/>
      <c r="J17" s="166"/>
      <c r="K17" s="168"/>
    </row>
    <row r="18" spans="2:11" ht="9.9499999999999993" customHeight="1" x14ac:dyDescent="0.2">
      <c r="B18" s="15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x14ac:dyDescent="0.2">
      <c r="B19" s="15"/>
      <c r="C19" s="159" t="s">
        <v>125</v>
      </c>
      <c r="D19" s="159"/>
      <c r="E19" s="159"/>
      <c r="F19" s="16"/>
      <c r="G19" s="16"/>
      <c r="H19" s="16"/>
      <c r="I19" s="16"/>
      <c r="J19" s="16"/>
      <c r="K19" s="17"/>
    </row>
    <row r="20" spans="2:11" x14ac:dyDescent="0.2">
      <c r="B20" s="18"/>
      <c r="C20" s="158" t="s">
        <v>116</v>
      </c>
      <c r="D20" s="158"/>
      <c r="E20" s="158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59" t="s">
        <v>116</v>
      </c>
      <c r="D21" s="159"/>
      <c r="E21" s="159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60" t="s">
        <v>116</v>
      </c>
      <c r="E22" s="160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60" t="s">
        <v>116</v>
      </c>
      <c r="E23" s="160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60" t="s">
        <v>116</v>
      </c>
      <c r="E24" s="160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9" t="s">
        <v>116</v>
      </c>
      <c r="D26" s="159"/>
      <c r="E26" s="159"/>
      <c r="F26" s="19"/>
      <c r="G26" s="21"/>
      <c r="H26" s="21"/>
      <c r="I26" s="22"/>
      <c r="J26" s="22"/>
      <c r="K26" s="23"/>
    </row>
    <row r="27" spans="2:11" x14ac:dyDescent="0.2">
      <c r="B27" s="35"/>
      <c r="C27" s="161" t="s">
        <v>116</v>
      </c>
      <c r="D27" s="161"/>
      <c r="E27" s="161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59" t="s">
        <v>116</v>
      </c>
      <c r="D29" s="159"/>
      <c r="E29" s="159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62" t="s">
        <v>127</v>
      </c>
      <c r="D31" s="162"/>
      <c r="E31" s="162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58"/>
      <c r="D32" s="158"/>
      <c r="E32" s="158"/>
      <c r="F32" s="158"/>
      <c r="G32" s="158"/>
      <c r="H32" s="158"/>
      <c r="I32" s="158"/>
      <c r="J32" s="158"/>
      <c r="K32" s="158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55"/>
      <c r="I36" s="155"/>
      <c r="J36" s="51"/>
      <c r="K36" s="51"/>
    </row>
    <row r="37" spans="2:11" s="6" customFormat="1" x14ac:dyDescent="0.2">
      <c r="B37" s="7"/>
      <c r="C37" s="34"/>
      <c r="D37" s="156" t="s">
        <v>133</v>
      </c>
      <c r="E37" s="156"/>
      <c r="F37" s="51"/>
      <c r="G37" s="51"/>
      <c r="H37" s="156" t="s">
        <v>134</v>
      </c>
      <c r="I37" s="156"/>
      <c r="J37" s="19"/>
      <c r="K37" s="51"/>
    </row>
    <row r="38" spans="2:11" s="6" customFormat="1" ht="12" customHeight="1" x14ac:dyDescent="0.2">
      <c r="B38" s="7"/>
      <c r="C38" s="52"/>
      <c r="D38" s="157" t="s">
        <v>109</v>
      </c>
      <c r="E38" s="157"/>
      <c r="F38" s="53"/>
      <c r="G38" s="53"/>
      <c r="H38" s="157" t="s">
        <v>135</v>
      </c>
      <c r="I38" s="157"/>
      <c r="J38" s="19"/>
      <c r="K38" s="51"/>
    </row>
  </sheetData>
  <mergeCells count="28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40" workbookViewId="0">
      <selection activeCell="D10" sqref="D10:G13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1" width="14.7109375" style="7" bestFit="1" customWidth="1"/>
    <col min="12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3" t="s">
        <v>129</v>
      </c>
      <c r="D4" s="163"/>
      <c r="E4" s="163"/>
      <c r="F4" s="163"/>
      <c r="G4" s="163"/>
      <c r="H4" s="163"/>
      <c r="I4" s="9"/>
      <c r="J4" s="9"/>
    </row>
    <row r="5" spans="1:17" ht="14.1" customHeight="1" x14ac:dyDescent="0.2">
      <c r="B5" s="9"/>
      <c r="C5" s="163" t="s">
        <v>0</v>
      </c>
      <c r="D5" s="163"/>
      <c r="E5" s="163"/>
      <c r="F5" s="163"/>
      <c r="G5" s="163"/>
      <c r="H5" s="163"/>
      <c r="I5" s="9"/>
      <c r="J5" s="9"/>
    </row>
    <row r="6" spans="1:17" ht="14.1" customHeight="1" x14ac:dyDescent="0.2">
      <c r="B6" s="9"/>
      <c r="C6" s="163" t="s">
        <v>132</v>
      </c>
      <c r="D6" s="163"/>
      <c r="E6" s="163"/>
      <c r="F6" s="163"/>
      <c r="G6" s="163"/>
      <c r="H6" s="163"/>
      <c r="I6" s="9"/>
      <c r="J6" s="9"/>
    </row>
    <row r="7" spans="1:17" ht="14.1" customHeight="1" x14ac:dyDescent="0.2">
      <c r="B7" s="9"/>
      <c r="C7" s="163" t="s">
        <v>1</v>
      </c>
      <c r="D7" s="163"/>
      <c r="E7" s="163"/>
      <c r="F7" s="163"/>
      <c r="G7" s="163"/>
      <c r="H7" s="163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7"/>
      <c r="E10" s="177"/>
      <c r="F10" s="177"/>
      <c r="G10" s="177"/>
      <c r="H10" s="115"/>
      <c r="I10" s="9"/>
      <c r="J10" s="9"/>
      <c r="L10" s="114"/>
    </row>
    <row r="11" spans="1:17" ht="14.1" customHeight="1" x14ac:dyDescent="0.2">
      <c r="B11" s="9"/>
      <c r="C11" s="115"/>
      <c r="D11" s="177"/>
      <c r="E11" s="177"/>
      <c r="F11" s="177"/>
      <c r="G11" s="177"/>
      <c r="H11" s="115"/>
      <c r="I11" s="9"/>
      <c r="J11" s="9"/>
      <c r="L11" s="114"/>
    </row>
    <row r="12" spans="1:17" ht="14.1" customHeight="1" x14ac:dyDescent="0.2">
      <c r="B12" s="9"/>
      <c r="C12" s="115"/>
      <c r="D12" s="177"/>
      <c r="E12" s="177"/>
      <c r="F12" s="177"/>
      <c r="G12" s="177"/>
      <c r="H12" s="115"/>
      <c r="I12" s="9"/>
      <c r="J12" s="9"/>
      <c r="L12" s="114"/>
    </row>
    <row r="13" spans="1:17" ht="14.1" customHeight="1" x14ac:dyDescent="0.2">
      <c r="B13" s="9"/>
      <c r="C13" s="115"/>
      <c r="D13" s="177"/>
      <c r="E13" s="177"/>
      <c r="F13" s="177"/>
      <c r="G13" s="177"/>
      <c r="H13" s="115"/>
      <c r="I13" s="9"/>
      <c r="J13" s="9"/>
      <c r="L13" s="114"/>
    </row>
    <row r="14" spans="1:17" ht="6" customHeight="1" x14ac:dyDescent="0.2">
      <c r="A14" s="10"/>
      <c r="B14" s="164"/>
      <c r="C14" s="164"/>
      <c r="D14" s="175"/>
      <c r="E14" s="175"/>
      <c r="F14" s="175"/>
      <c r="G14" s="175"/>
      <c r="H14" s="175"/>
      <c r="I14" s="175"/>
      <c r="J14" s="11"/>
      <c r="L14" s="114"/>
    </row>
    <row r="15" spans="1:17" ht="20.100000000000001" customHeight="1" x14ac:dyDescent="0.2">
      <c r="A15" s="10"/>
      <c r="B15" s="12" t="s">
        <v>2</v>
      </c>
      <c r="C15" s="176" t="s">
        <v>128</v>
      </c>
      <c r="D15" s="176"/>
      <c r="E15" s="176"/>
      <c r="F15" s="176"/>
      <c r="G15" s="176"/>
      <c r="H15" s="176"/>
      <c r="I15" s="97"/>
      <c r="J15" s="11"/>
      <c r="L15" s="114"/>
    </row>
    <row r="16" spans="1:17" ht="5.0999999999999996" customHeight="1" x14ac:dyDescent="0.2">
      <c r="A16" s="13"/>
      <c r="B16" s="166"/>
      <c r="C16" s="166"/>
      <c r="D16" s="166"/>
      <c r="E16" s="166"/>
      <c r="F16" s="166"/>
      <c r="G16" s="166"/>
      <c r="H16" s="166"/>
      <c r="I16" s="166"/>
      <c r="J16" s="166"/>
      <c r="L16" s="114"/>
    </row>
    <row r="17" spans="1:12" ht="3" customHeight="1" x14ac:dyDescent="0.2">
      <c r="A17" s="13"/>
      <c r="B17" s="166"/>
      <c r="C17" s="166"/>
      <c r="D17" s="166"/>
      <c r="E17" s="166"/>
      <c r="F17" s="166"/>
      <c r="G17" s="166"/>
      <c r="H17" s="166"/>
      <c r="I17" s="166"/>
      <c r="J17" s="166"/>
      <c r="L17" s="114"/>
    </row>
    <row r="18" spans="1:12" ht="30" customHeight="1" x14ac:dyDescent="0.2">
      <c r="A18" s="146"/>
      <c r="B18" s="167" t="s">
        <v>3</v>
      </c>
      <c r="C18" s="167"/>
      <c r="D18" s="167"/>
      <c r="E18" s="147"/>
      <c r="F18" s="148" t="s">
        <v>4</v>
      </c>
      <c r="G18" s="148" t="s">
        <v>5</v>
      </c>
      <c r="H18" s="147" t="s">
        <v>6</v>
      </c>
      <c r="I18" s="147" t="s">
        <v>7</v>
      </c>
      <c r="J18" s="149"/>
      <c r="L18" s="114"/>
    </row>
    <row r="19" spans="1:12" ht="3" customHeight="1" x14ac:dyDescent="0.2">
      <c r="A19" s="14"/>
      <c r="B19" s="166"/>
      <c r="C19" s="166"/>
      <c r="D19" s="166"/>
      <c r="E19" s="166"/>
      <c r="F19" s="166"/>
      <c r="G19" s="166"/>
      <c r="H19" s="166"/>
      <c r="I19" s="166"/>
      <c r="J19" s="168"/>
      <c r="L19" s="114"/>
    </row>
    <row r="20" spans="1:12" ht="9.9499999999999993" customHeight="1" x14ac:dyDescent="0.2">
      <c r="A20" s="15"/>
      <c r="B20" s="169"/>
      <c r="C20" s="169"/>
      <c r="D20" s="169"/>
      <c r="E20" s="169"/>
      <c r="F20" s="169"/>
      <c r="G20" s="169"/>
      <c r="H20" s="169"/>
      <c r="I20" s="169"/>
      <c r="J20" s="170"/>
      <c r="L20" s="114"/>
    </row>
    <row r="21" spans="1:12" x14ac:dyDescent="0.2">
      <c r="A21" s="15"/>
      <c r="B21" s="159" t="s">
        <v>8</v>
      </c>
      <c r="C21" s="159"/>
      <c r="D21" s="159"/>
      <c r="E21" s="16"/>
      <c r="F21" s="16"/>
      <c r="G21" s="16"/>
      <c r="H21" s="16"/>
      <c r="I21" s="16"/>
      <c r="J21" s="17"/>
    </row>
    <row r="22" spans="1:12" x14ac:dyDescent="0.2">
      <c r="A22" s="18"/>
      <c r="B22" s="158" t="s">
        <v>9</v>
      </c>
      <c r="C22" s="158"/>
      <c r="D22" s="158"/>
      <c r="E22" s="19"/>
      <c r="F22" s="19"/>
      <c r="G22" s="19"/>
      <c r="H22" s="19"/>
      <c r="I22" s="19"/>
      <c r="J22" s="20"/>
    </row>
    <row r="23" spans="1:12" x14ac:dyDescent="0.2">
      <c r="A23" s="18"/>
      <c r="B23" s="159" t="s">
        <v>10</v>
      </c>
      <c r="C23" s="159"/>
      <c r="D23" s="159"/>
      <c r="E23" s="19"/>
      <c r="F23" s="21"/>
      <c r="G23" s="21"/>
      <c r="H23" s="22">
        <f>SUM(H24:H26)</f>
        <v>33157146.82</v>
      </c>
      <c r="I23" s="22">
        <f>SUM(I24:I26)</f>
        <v>11166356.390000001</v>
      </c>
      <c r="J23" s="23"/>
    </row>
    <row r="24" spans="1:12" x14ac:dyDescent="0.2">
      <c r="A24" s="24"/>
      <c r="B24" s="25"/>
      <c r="C24" s="160" t="s">
        <v>11</v>
      </c>
      <c r="D24" s="160"/>
      <c r="E24" s="19"/>
      <c r="F24" s="26" t="s">
        <v>118</v>
      </c>
      <c r="G24" s="26" t="s">
        <v>119</v>
      </c>
      <c r="H24" s="27">
        <v>8134144.46</v>
      </c>
      <c r="I24" s="27">
        <v>2363244.9500000002</v>
      </c>
      <c r="J24" s="28"/>
    </row>
    <row r="25" spans="1:12" x14ac:dyDescent="0.2">
      <c r="A25" s="24"/>
      <c r="B25" s="25"/>
      <c r="C25" s="160" t="s">
        <v>12</v>
      </c>
      <c r="D25" s="160"/>
      <c r="E25" s="19"/>
      <c r="F25" s="26" t="s">
        <v>118</v>
      </c>
      <c r="G25" s="26" t="s">
        <v>120</v>
      </c>
      <c r="H25" s="27">
        <v>19859168.140000001</v>
      </c>
      <c r="I25" s="27">
        <v>7391993.2999999998</v>
      </c>
      <c r="J25" s="28"/>
    </row>
    <row r="26" spans="1:12" x14ac:dyDescent="0.2">
      <c r="A26" s="24"/>
      <c r="B26" s="25"/>
      <c r="C26" s="160" t="s">
        <v>13</v>
      </c>
      <c r="D26" s="160"/>
      <c r="E26" s="19"/>
      <c r="F26" s="26" t="s">
        <v>118</v>
      </c>
      <c r="G26" s="26" t="s">
        <v>121</v>
      </c>
      <c r="H26" s="27">
        <v>5163834.22</v>
      </c>
      <c r="I26" s="27">
        <v>1411118.14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59" t="s">
        <v>14</v>
      </c>
      <c r="C28" s="159"/>
      <c r="D28" s="159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60" t="s">
        <v>15</v>
      </c>
      <c r="D29" s="160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60" t="s">
        <v>16</v>
      </c>
      <c r="D30" s="160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60" t="s">
        <v>12</v>
      </c>
      <c r="D31" s="160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60" t="s">
        <v>13</v>
      </c>
      <c r="D32" s="160"/>
      <c r="E32" s="19"/>
      <c r="F32" s="26"/>
      <c r="G32" s="26"/>
      <c r="H32" s="32">
        <v>0</v>
      </c>
      <c r="I32" s="32">
        <v>0</v>
      </c>
      <c r="J32" s="28"/>
    </row>
    <row r="33" spans="1:11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1" x14ac:dyDescent="0.2">
      <c r="A34" s="35"/>
      <c r="B34" s="161" t="s">
        <v>17</v>
      </c>
      <c r="C34" s="161"/>
      <c r="D34" s="161"/>
      <c r="E34" s="36"/>
      <c r="F34" s="37"/>
      <c r="G34" s="37"/>
      <c r="H34" s="38">
        <f>H23+H28</f>
        <v>33157146.82</v>
      </c>
      <c r="I34" s="38">
        <f>I23+I28</f>
        <v>11166356.390000001</v>
      </c>
      <c r="J34" s="39"/>
    </row>
    <row r="35" spans="1:11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1" x14ac:dyDescent="0.2">
      <c r="A36" s="18"/>
      <c r="B36" s="158" t="s">
        <v>18</v>
      </c>
      <c r="C36" s="158"/>
      <c r="D36" s="158"/>
      <c r="E36" s="19"/>
      <c r="F36" s="33"/>
      <c r="G36" s="33"/>
      <c r="H36" s="34"/>
      <c r="I36" s="34"/>
      <c r="J36" s="23"/>
    </row>
    <row r="37" spans="1:11" x14ac:dyDescent="0.2">
      <c r="A37" s="18"/>
      <c r="B37" s="159" t="s">
        <v>10</v>
      </c>
      <c r="C37" s="159"/>
      <c r="D37" s="159"/>
      <c r="E37" s="19"/>
      <c r="F37" s="21"/>
      <c r="G37" s="21"/>
      <c r="H37" s="22">
        <f>SUM(H38:H40)</f>
        <v>2653803341.6799998</v>
      </c>
      <c r="I37" s="22">
        <f>SUM(I38:I40)</f>
        <v>2620646194.8600001</v>
      </c>
      <c r="J37" s="23"/>
      <c r="K37" s="129"/>
    </row>
    <row r="38" spans="1:11" x14ac:dyDescent="0.2">
      <c r="A38" s="24"/>
      <c r="B38" s="25"/>
      <c r="C38" s="160" t="s">
        <v>11</v>
      </c>
      <c r="D38" s="160"/>
      <c r="E38" s="19"/>
      <c r="F38" s="26" t="s">
        <v>118</v>
      </c>
      <c r="G38" s="26" t="s">
        <v>119</v>
      </c>
      <c r="H38" s="118">
        <v>1752296635.95</v>
      </c>
      <c r="I38" s="118">
        <v>1744162491.49</v>
      </c>
      <c r="J38" s="119"/>
    </row>
    <row r="39" spans="1:11" x14ac:dyDescent="0.2">
      <c r="A39" s="24"/>
      <c r="B39" s="8"/>
      <c r="C39" s="160" t="s">
        <v>12</v>
      </c>
      <c r="D39" s="160"/>
      <c r="E39" s="8"/>
      <c r="F39" s="26" t="s">
        <v>118</v>
      </c>
      <c r="G39" s="41" t="s">
        <v>120</v>
      </c>
      <c r="H39" s="118">
        <v>647450606.14999998</v>
      </c>
      <c r="I39" s="118">
        <v>627591438.00999999</v>
      </c>
      <c r="J39" s="119"/>
    </row>
    <row r="40" spans="1:11" x14ac:dyDescent="0.2">
      <c r="A40" s="24"/>
      <c r="B40" s="8"/>
      <c r="C40" s="160" t="s">
        <v>13</v>
      </c>
      <c r="D40" s="160"/>
      <c r="E40" s="8"/>
      <c r="F40" s="26" t="s">
        <v>118</v>
      </c>
      <c r="G40" s="41" t="s">
        <v>121</v>
      </c>
      <c r="H40" s="118">
        <v>254056099.58000001</v>
      </c>
      <c r="I40" s="118">
        <v>248892265.36000001</v>
      </c>
      <c r="J40" s="119"/>
    </row>
    <row r="41" spans="1:11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</row>
    <row r="42" spans="1:11" x14ac:dyDescent="0.2">
      <c r="A42" s="18"/>
      <c r="B42" s="159" t="s">
        <v>14</v>
      </c>
      <c r="C42" s="159"/>
      <c r="D42" s="159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1" x14ac:dyDescent="0.2">
      <c r="A43" s="24"/>
      <c r="B43" s="25"/>
      <c r="C43" s="160" t="s">
        <v>15</v>
      </c>
      <c r="D43" s="160"/>
      <c r="E43" s="19"/>
      <c r="F43" s="26"/>
      <c r="G43" s="26"/>
      <c r="H43" s="27">
        <v>0</v>
      </c>
      <c r="I43" s="27">
        <v>0</v>
      </c>
      <c r="J43" s="28"/>
    </row>
    <row r="44" spans="1:11" x14ac:dyDescent="0.2">
      <c r="A44" s="24"/>
      <c r="B44" s="25"/>
      <c r="C44" s="160" t="s">
        <v>16</v>
      </c>
      <c r="D44" s="160"/>
      <c r="E44" s="19"/>
      <c r="F44" s="26"/>
      <c r="G44" s="26"/>
      <c r="H44" s="27">
        <v>0</v>
      </c>
      <c r="I44" s="27">
        <v>0</v>
      </c>
      <c r="J44" s="28"/>
    </row>
    <row r="45" spans="1:11" x14ac:dyDescent="0.2">
      <c r="A45" s="24"/>
      <c r="B45" s="25"/>
      <c r="C45" s="160" t="s">
        <v>12</v>
      </c>
      <c r="D45" s="160"/>
      <c r="E45" s="19"/>
      <c r="F45" s="26"/>
      <c r="G45" s="26"/>
      <c r="H45" s="27">
        <v>0</v>
      </c>
      <c r="I45" s="27">
        <v>0</v>
      </c>
      <c r="J45" s="28"/>
    </row>
    <row r="46" spans="1:11" x14ac:dyDescent="0.2">
      <c r="A46" s="24"/>
      <c r="B46" s="19"/>
      <c r="C46" s="160" t="s">
        <v>13</v>
      </c>
      <c r="D46" s="160"/>
      <c r="E46" s="19"/>
      <c r="F46" s="26"/>
      <c r="G46" s="26"/>
      <c r="H46" s="27">
        <v>0</v>
      </c>
      <c r="I46" s="27">
        <v>0</v>
      </c>
      <c r="J46" s="28"/>
    </row>
    <row r="47" spans="1:11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1" x14ac:dyDescent="0.2">
      <c r="A48" s="35"/>
      <c r="B48" s="161" t="s">
        <v>19</v>
      </c>
      <c r="C48" s="161"/>
      <c r="D48" s="161"/>
      <c r="E48" s="36"/>
      <c r="F48" s="42"/>
      <c r="G48" s="42"/>
      <c r="H48" s="38">
        <f>+H37+H42</f>
        <v>2653803341.6799998</v>
      </c>
      <c r="I48" s="120">
        <f>+I37+I42</f>
        <v>2620646194.8600001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9" t="s">
        <v>20</v>
      </c>
      <c r="C50" s="159"/>
      <c r="D50" s="159"/>
      <c r="E50" s="19"/>
      <c r="F50" s="26"/>
      <c r="G50" s="26"/>
      <c r="H50" s="43">
        <f>4407398780.47-33157147-2653803342</f>
        <v>1720438291.4700003</v>
      </c>
      <c r="I50" s="121">
        <f>3483392388.174-11166356.39-2620646194.86</f>
        <v>851579836.92399979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62" t="s">
        <v>21</v>
      </c>
      <c r="C52" s="162"/>
      <c r="D52" s="162"/>
      <c r="E52" s="45"/>
      <c r="F52" s="46"/>
      <c r="G52" s="46"/>
      <c r="H52" s="98">
        <f>H34+H48+H50</f>
        <v>4407398779.9700003</v>
      </c>
      <c r="I52" s="122">
        <f>I34+I48+I50</f>
        <v>3483392388.1739998</v>
      </c>
      <c r="J52" s="47"/>
    </row>
    <row r="53" spans="1:12" x14ac:dyDescent="0.2"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60" t="s">
        <v>22</v>
      </c>
      <c r="C55" s="160"/>
      <c r="D55" s="160"/>
      <c r="E55" s="160"/>
      <c r="F55" s="160"/>
      <c r="G55" s="160"/>
      <c r="H55" s="160"/>
      <c r="I55" s="160"/>
      <c r="J55" s="160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72"/>
      <c r="D60" s="172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73"/>
      <c r="H61" s="173"/>
      <c r="I61" s="19"/>
      <c r="J61" s="51"/>
    </row>
    <row r="62" spans="1:12" s="6" customFormat="1" ht="12" customHeight="1" x14ac:dyDescent="0.2">
      <c r="A62" s="7"/>
      <c r="B62" s="156" t="s">
        <v>133</v>
      </c>
      <c r="C62" s="156"/>
      <c r="D62" s="156"/>
      <c r="E62" s="53"/>
      <c r="F62" s="53"/>
      <c r="G62" s="156" t="s">
        <v>134</v>
      </c>
      <c r="H62" s="156"/>
      <c r="I62" s="19"/>
      <c r="J62" s="51"/>
    </row>
    <row r="63" spans="1:12" x14ac:dyDescent="0.2">
      <c r="B63" s="157" t="s">
        <v>109</v>
      </c>
      <c r="C63" s="157"/>
      <c r="D63" s="157"/>
      <c r="G63" s="174" t="s">
        <v>135</v>
      </c>
      <c r="H63" s="174"/>
    </row>
  </sheetData>
  <mergeCells count="46"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A10" workbookViewId="0">
      <selection activeCell="C7" sqref="C7:H11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201" t="s">
        <v>129</v>
      </c>
      <c r="C2" s="201"/>
      <c r="D2" s="201"/>
      <c r="E2" s="201"/>
      <c r="F2" s="201"/>
      <c r="G2" s="201"/>
      <c r="H2" s="201"/>
      <c r="I2" s="201"/>
      <c r="J2" s="54"/>
    </row>
    <row r="3" spans="1:10" x14ac:dyDescent="0.2">
      <c r="A3" s="54"/>
      <c r="B3" s="201" t="s">
        <v>110</v>
      </c>
      <c r="C3" s="201"/>
      <c r="D3" s="201"/>
      <c r="E3" s="201"/>
      <c r="F3" s="201"/>
      <c r="G3" s="201"/>
      <c r="H3" s="201"/>
      <c r="I3" s="201"/>
      <c r="J3" s="54"/>
    </row>
    <row r="4" spans="1:10" x14ac:dyDescent="0.2">
      <c r="A4" s="54"/>
      <c r="B4" s="201" t="s">
        <v>23</v>
      </c>
      <c r="C4" s="201"/>
      <c r="D4" s="201"/>
      <c r="E4" s="201"/>
      <c r="F4" s="201"/>
      <c r="G4" s="201"/>
      <c r="H4" s="201"/>
      <c r="I4" s="201"/>
      <c r="J4" s="54"/>
    </row>
    <row r="5" spans="1:10" x14ac:dyDescent="0.2">
      <c r="A5" s="54"/>
      <c r="B5" s="201" t="s">
        <v>132</v>
      </c>
      <c r="C5" s="201"/>
      <c r="D5" s="201"/>
      <c r="E5" s="201"/>
      <c r="F5" s="201"/>
      <c r="G5" s="201"/>
      <c r="H5" s="201"/>
      <c r="I5" s="201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7"/>
      <c r="D7" s="177"/>
      <c r="E7" s="177"/>
      <c r="F7" s="177"/>
      <c r="G7" s="177"/>
      <c r="H7" s="177"/>
      <c r="I7" s="111"/>
      <c r="J7" s="54"/>
    </row>
    <row r="8" spans="1:10" ht="14.25" customHeight="1" x14ac:dyDescent="0.2">
      <c r="A8" s="54"/>
      <c r="B8" s="111"/>
      <c r="C8" s="177"/>
      <c r="D8" s="177"/>
      <c r="E8" s="177"/>
      <c r="F8" s="177"/>
      <c r="G8" s="177"/>
      <c r="H8" s="177"/>
      <c r="I8" s="111"/>
      <c r="J8" s="54"/>
    </row>
    <row r="9" spans="1:10" x14ac:dyDescent="0.2">
      <c r="A9" s="54"/>
      <c r="B9" s="111"/>
      <c r="C9" s="177"/>
      <c r="D9" s="177"/>
      <c r="E9" s="177"/>
      <c r="F9" s="177"/>
      <c r="G9" s="177"/>
      <c r="H9" s="177"/>
      <c r="I9" s="111"/>
      <c r="J9" s="54"/>
    </row>
    <row r="10" spans="1:10" x14ac:dyDescent="0.2">
      <c r="A10" s="54"/>
      <c r="B10" s="111"/>
      <c r="C10" s="177"/>
      <c r="D10" s="177"/>
      <c r="E10" s="177"/>
      <c r="F10" s="177"/>
      <c r="G10" s="177"/>
      <c r="H10" s="177"/>
      <c r="I10" s="111"/>
      <c r="J10" s="54"/>
    </row>
    <row r="11" spans="1:10" x14ac:dyDescent="0.2">
      <c r="A11" s="54"/>
      <c r="B11" s="111"/>
      <c r="C11" s="177"/>
      <c r="D11" s="177"/>
      <c r="E11" s="177"/>
      <c r="F11" s="177"/>
      <c r="G11" s="177"/>
      <c r="H11" s="177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202" t="s">
        <v>24</v>
      </c>
      <c r="C14" s="202"/>
      <c r="D14" s="202" t="s">
        <v>25</v>
      </c>
      <c r="E14" s="202"/>
      <c r="F14" s="202" t="s">
        <v>26</v>
      </c>
      <c r="G14" s="202"/>
      <c r="H14" s="202" t="s">
        <v>27</v>
      </c>
      <c r="I14" s="202"/>
      <c r="J14" s="54"/>
    </row>
    <row r="15" spans="1:10" x14ac:dyDescent="0.2">
      <c r="A15" s="54"/>
      <c r="B15" s="200"/>
      <c r="C15" s="200"/>
      <c r="D15" s="200" t="s">
        <v>28</v>
      </c>
      <c r="E15" s="200"/>
      <c r="F15" s="200" t="s">
        <v>29</v>
      </c>
      <c r="G15" s="200"/>
      <c r="H15" s="200" t="s">
        <v>30</v>
      </c>
      <c r="I15" s="200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0" t="s">
        <v>31</v>
      </c>
      <c r="C17" s="191"/>
      <c r="D17" s="191"/>
      <c r="E17" s="191"/>
      <c r="F17" s="191"/>
      <c r="G17" s="191"/>
      <c r="H17" s="191"/>
      <c r="I17" s="192"/>
      <c r="J17" s="54"/>
    </row>
    <row r="18" spans="1:11" x14ac:dyDescent="0.2">
      <c r="A18" s="54"/>
      <c r="B18" s="180" t="s">
        <v>112</v>
      </c>
      <c r="C18" s="180"/>
      <c r="D18" s="198">
        <v>647450606.14999998</v>
      </c>
      <c r="E18" s="199"/>
      <c r="F18" s="195">
        <v>12467174.84</v>
      </c>
      <c r="G18" s="196"/>
      <c r="H18" s="195">
        <f>D18-F18</f>
        <v>634983431.30999994</v>
      </c>
      <c r="I18" s="196"/>
      <c r="J18" s="54"/>
    </row>
    <row r="19" spans="1:11" x14ac:dyDescent="0.2">
      <c r="A19" s="54"/>
      <c r="B19" s="180" t="s">
        <v>113</v>
      </c>
      <c r="C19" s="180"/>
      <c r="D19" s="197">
        <v>1752296635.95</v>
      </c>
      <c r="E19" s="197"/>
      <c r="F19" s="194">
        <v>5770899.5099999998</v>
      </c>
      <c r="G19" s="194"/>
      <c r="H19" s="195">
        <f t="shared" ref="H19:H20" si="0">D19-F19</f>
        <v>1746525736.4400001</v>
      </c>
      <c r="I19" s="196"/>
      <c r="J19" s="54"/>
    </row>
    <row r="20" spans="1:11" s="54" customFormat="1" x14ac:dyDescent="0.2">
      <c r="B20" s="180" t="s">
        <v>114</v>
      </c>
      <c r="C20" s="180"/>
      <c r="D20" s="197">
        <v>254056099.58000001</v>
      </c>
      <c r="E20" s="197"/>
      <c r="F20" s="194">
        <v>3752716.08</v>
      </c>
      <c r="G20" s="194"/>
      <c r="H20" s="195">
        <f t="shared" si="0"/>
        <v>250303383.5</v>
      </c>
      <c r="I20" s="196"/>
    </row>
    <row r="21" spans="1:11" x14ac:dyDescent="0.2">
      <c r="A21" s="54"/>
      <c r="B21" s="180"/>
      <c r="C21" s="180"/>
      <c r="D21" s="197"/>
      <c r="E21" s="197"/>
      <c r="F21" s="197" t="s">
        <v>116</v>
      </c>
      <c r="G21" s="197"/>
      <c r="H21" s="198" t="s">
        <v>116</v>
      </c>
      <c r="I21" s="199"/>
      <c r="J21" s="54"/>
      <c r="K21" s="55" t="s">
        <v>116</v>
      </c>
    </row>
    <row r="22" spans="1:11" x14ac:dyDescent="0.2">
      <c r="A22" s="54"/>
      <c r="B22" s="180"/>
      <c r="C22" s="180"/>
      <c r="D22" s="197"/>
      <c r="E22" s="197"/>
      <c r="F22" s="197" t="s">
        <v>116</v>
      </c>
      <c r="G22" s="197"/>
      <c r="H22" s="198" t="s">
        <v>116</v>
      </c>
      <c r="I22" s="199"/>
      <c r="J22" s="54"/>
    </row>
    <row r="23" spans="1:11" x14ac:dyDescent="0.2">
      <c r="A23" s="54"/>
      <c r="B23" s="180"/>
      <c r="C23" s="180"/>
      <c r="D23" s="197"/>
      <c r="E23" s="197"/>
      <c r="F23" s="197" t="s">
        <v>116</v>
      </c>
      <c r="G23" s="197"/>
      <c r="H23" s="198" t="s">
        <v>116</v>
      </c>
      <c r="I23" s="199"/>
      <c r="J23" s="54"/>
    </row>
    <row r="24" spans="1:11" x14ac:dyDescent="0.2">
      <c r="A24" s="54"/>
      <c r="B24" s="180"/>
      <c r="C24" s="180"/>
      <c r="D24" s="197"/>
      <c r="E24" s="197"/>
      <c r="F24" s="197" t="s">
        <v>116</v>
      </c>
      <c r="G24" s="197"/>
      <c r="H24" s="198" t="s">
        <v>116</v>
      </c>
      <c r="I24" s="199"/>
      <c r="J24" s="54"/>
    </row>
    <row r="25" spans="1:11" x14ac:dyDescent="0.2">
      <c r="A25" s="54"/>
      <c r="B25" s="180"/>
      <c r="C25" s="180"/>
      <c r="D25" s="197"/>
      <c r="E25" s="197"/>
      <c r="F25" s="197" t="s">
        <v>116</v>
      </c>
      <c r="G25" s="197"/>
      <c r="H25" s="198" t="s">
        <v>116</v>
      </c>
      <c r="I25" s="199"/>
      <c r="J25" s="54"/>
    </row>
    <row r="26" spans="1:11" x14ac:dyDescent="0.2">
      <c r="A26" s="54"/>
      <c r="B26" s="180"/>
      <c r="C26" s="180"/>
      <c r="D26" s="197"/>
      <c r="E26" s="197"/>
      <c r="F26" s="197"/>
      <c r="G26" s="197"/>
      <c r="H26" s="198">
        <f t="shared" ref="H26:H27" si="1">+D26-F26</f>
        <v>0</v>
      </c>
      <c r="I26" s="199"/>
      <c r="J26" s="54"/>
    </row>
    <row r="27" spans="1:11" x14ac:dyDescent="0.2">
      <c r="A27" s="54"/>
      <c r="B27" s="180" t="s">
        <v>32</v>
      </c>
      <c r="C27" s="180"/>
      <c r="D27" s="194">
        <f>SUM(D18:E26)</f>
        <v>2653803341.6799998</v>
      </c>
      <c r="E27" s="194"/>
      <c r="F27" s="194">
        <f>SUM(F18:G26)</f>
        <v>21990790.43</v>
      </c>
      <c r="G27" s="194"/>
      <c r="H27" s="195">
        <f t="shared" si="1"/>
        <v>2631812551.25</v>
      </c>
      <c r="I27" s="196"/>
      <c r="J27" s="54"/>
    </row>
    <row r="28" spans="1:11" x14ac:dyDescent="0.2">
      <c r="A28" s="54"/>
      <c r="B28" s="180"/>
      <c r="C28" s="180"/>
      <c r="D28" s="180"/>
      <c r="E28" s="180"/>
      <c r="F28" s="180"/>
      <c r="G28" s="180"/>
      <c r="H28" s="180"/>
      <c r="I28" s="180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0" t="s">
        <v>33</v>
      </c>
      <c r="C30" s="191"/>
      <c r="D30" s="191"/>
      <c r="E30" s="191"/>
      <c r="F30" s="191"/>
      <c r="G30" s="191"/>
      <c r="H30" s="191"/>
      <c r="I30" s="192"/>
      <c r="J30" s="54"/>
    </row>
    <row r="31" spans="1:11" x14ac:dyDescent="0.2">
      <c r="A31" s="54"/>
      <c r="B31" s="180"/>
      <c r="C31" s="180"/>
      <c r="D31" s="193"/>
      <c r="E31" s="193"/>
      <c r="F31" s="193"/>
      <c r="G31" s="193"/>
      <c r="H31" s="182">
        <f t="shared" ref="H31:H32" si="2">+D31-F31</f>
        <v>0</v>
      </c>
      <c r="I31" s="183"/>
      <c r="J31" s="54"/>
    </row>
    <row r="32" spans="1:11" x14ac:dyDescent="0.2">
      <c r="A32" s="54"/>
      <c r="B32" s="180"/>
      <c r="C32" s="180"/>
      <c r="D32" s="184"/>
      <c r="E32" s="184"/>
      <c r="F32" s="193"/>
      <c r="G32" s="193"/>
      <c r="H32" s="182">
        <f t="shared" si="2"/>
        <v>0</v>
      </c>
      <c r="I32" s="183"/>
      <c r="J32" s="54"/>
    </row>
    <row r="33" spans="1:10" x14ac:dyDescent="0.2">
      <c r="A33" s="54"/>
      <c r="B33" s="180"/>
      <c r="C33" s="180"/>
      <c r="D33" s="181"/>
      <c r="E33" s="181"/>
      <c r="F33" s="181"/>
      <c r="G33" s="181"/>
      <c r="H33" s="182">
        <f>+D33-F33</f>
        <v>0</v>
      </c>
      <c r="I33" s="183"/>
      <c r="J33" s="54"/>
    </row>
    <row r="34" spans="1:10" x14ac:dyDescent="0.2">
      <c r="A34" s="54"/>
      <c r="B34" s="180"/>
      <c r="C34" s="180"/>
      <c r="D34" s="181"/>
      <c r="E34" s="181"/>
      <c r="F34" s="181"/>
      <c r="G34" s="181"/>
      <c r="H34" s="182">
        <f t="shared" ref="H34:H39" si="3">+D34-F34</f>
        <v>0</v>
      </c>
      <c r="I34" s="183"/>
      <c r="J34" s="54"/>
    </row>
    <row r="35" spans="1:10" x14ac:dyDescent="0.2">
      <c r="A35" s="54"/>
      <c r="B35" s="180"/>
      <c r="C35" s="180"/>
      <c r="D35" s="181"/>
      <c r="E35" s="181"/>
      <c r="F35" s="181"/>
      <c r="G35" s="181"/>
      <c r="H35" s="182">
        <f t="shared" si="3"/>
        <v>0</v>
      </c>
      <c r="I35" s="183"/>
      <c r="J35" s="54"/>
    </row>
    <row r="36" spans="1:10" x14ac:dyDescent="0.2">
      <c r="A36" s="54"/>
      <c r="B36" s="180"/>
      <c r="C36" s="180"/>
      <c r="D36" s="181"/>
      <c r="E36" s="181"/>
      <c r="F36" s="181"/>
      <c r="G36" s="181"/>
      <c r="H36" s="182">
        <f t="shared" si="3"/>
        <v>0</v>
      </c>
      <c r="I36" s="183"/>
      <c r="J36" s="54"/>
    </row>
    <row r="37" spans="1:10" x14ac:dyDescent="0.2">
      <c r="A37" s="54"/>
      <c r="B37" s="180"/>
      <c r="C37" s="180"/>
      <c r="D37" s="181"/>
      <c r="E37" s="181"/>
      <c r="F37" s="181"/>
      <c r="G37" s="181"/>
      <c r="H37" s="182">
        <f t="shared" si="3"/>
        <v>0</v>
      </c>
      <c r="I37" s="183"/>
      <c r="J37" s="54"/>
    </row>
    <row r="38" spans="1:10" x14ac:dyDescent="0.2">
      <c r="A38" s="54"/>
      <c r="B38" s="180"/>
      <c r="C38" s="180"/>
      <c r="D38" s="181"/>
      <c r="E38" s="181"/>
      <c r="F38" s="181"/>
      <c r="G38" s="181"/>
      <c r="H38" s="182">
        <f t="shared" si="3"/>
        <v>0</v>
      </c>
      <c r="I38" s="183"/>
      <c r="J38" s="54"/>
    </row>
    <row r="39" spans="1:10" x14ac:dyDescent="0.2">
      <c r="A39" s="54"/>
      <c r="B39" s="180"/>
      <c r="C39" s="180"/>
      <c r="D39" s="181"/>
      <c r="E39" s="181"/>
      <c r="F39" s="181"/>
      <c r="G39" s="181"/>
      <c r="H39" s="182">
        <f t="shared" si="3"/>
        <v>0</v>
      </c>
      <c r="I39" s="183"/>
      <c r="J39" s="54"/>
    </row>
    <row r="40" spans="1:10" x14ac:dyDescent="0.2">
      <c r="A40" s="54"/>
      <c r="B40" s="180" t="s">
        <v>34</v>
      </c>
      <c r="C40" s="180"/>
      <c r="D40" s="184">
        <f>SUM(D31:E39)</f>
        <v>0</v>
      </c>
      <c r="E40" s="184"/>
      <c r="F40" s="184">
        <f>SUM(F31:G39)</f>
        <v>0</v>
      </c>
      <c r="G40" s="184"/>
      <c r="H40" s="184">
        <f>+D40-F40</f>
        <v>0</v>
      </c>
      <c r="I40" s="184"/>
      <c r="J40" s="54"/>
    </row>
    <row r="41" spans="1:10" x14ac:dyDescent="0.2">
      <c r="A41" s="54"/>
      <c r="B41" s="180"/>
      <c r="C41" s="180"/>
      <c r="D41" s="184"/>
      <c r="E41" s="184"/>
      <c r="F41" s="184"/>
      <c r="G41" s="184"/>
      <c r="H41" s="184"/>
      <c r="I41" s="184"/>
      <c r="J41" s="54"/>
    </row>
    <row r="42" spans="1:10" x14ac:dyDescent="0.2">
      <c r="A42" s="54"/>
      <c r="B42" s="186" t="s">
        <v>35</v>
      </c>
      <c r="C42" s="187"/>
      <c r="D42" s="188">
        <f>+D27+D40</f>
        <v>2653803341.6799998</v>
      </c>
      <c r="E42" s="189"/>
      <c r="F42" s="188">
        <f>+F27+F40</f>
        <v>21990790.43</v>
      </c>
      <c r="G42" s="189"/>
      <c r="H42" s="188">
        <f>+H27+H40</f>
        <v>2631812551.25</v>
      </c>
      <c r="I42" s="189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3"/>
      <c r="C49" s="133"/>
      <c r="D49" s="134"/>
      <c r="F49" s="179"/>
      <c r="G49" s="179"/>
      <c r="H49" s="179"/>
      <c r="I49" s="125"/>
    </row>
    <row r="50" spans="2:9" x14ac:dyDescent="0.2">
      <c r="B50" s="185" t="s">
        <v>133</v>
      </c>
      <c r="C50" s="185"/>
      <c r="D50" s="185"/>
      <c r="F50" s="185" t="s">
        <v>134</v>
      </c>
      <c r="G50" s="185"/>
      <c r="H50" s="185"/>
      <c r="I50" s="126"/>
    </row>
    <row r="51" spans="2:9" x14ac:dyDescent="0.2">
      <c r="B51" s="178" t="s">
        <v>109</v>
      </c>
      <c r="C51" s="178"/>
      <c r="D51" s="178"/>
      <c r="F51" s="178" t="s">
        <v>135</v>
      </c>
      <c r="G51" s="178"/>
      <c r="H51" s="178"/>
      <c r="I51" s="126"/>
    </row>
  </sheetData>
  <mergeCells count="112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4"/>
  <sheetViews>
    <sheetView showGridLines="0" workbookViewId="0">
      <selection activeCell="L19" sqref="L19"/>
    </sheetView>
  </sheetViews>
  <sheetFormatPr baseColWidth="10" defaultColWidth="11.42578125" defaultRowHeight="11.25" x14ac:dyDescent="0.2"/>
  <cols>
    <col min="1" max="1" width="8.5703125" style="56" customWidth="1"/>
    <col min="2" max="2" width="2" style="56" customWidth="1"/>
    <col min="3" max="3" width="37.140625" style="56" customWidth="1"/>
    <col min="4" max="4" width="22.28515625" style="56" customWidth="1"/>
    <col min="5" max="5" width="21.42578125" style="56" customWidth="1"/>
    <col min="6" max="6" width="6.85546875" style="56" customWidth="1"/>
    <col min="7" max="7" width="4" style="56" customWidth="1"/>
    <col min="8" max="16384" width="11.42578125" style="56"/>
  </cols>
  <sheetData>
    <row r="3" spans="2:7" ht="15" customHeight="1" x14ac:dyDescent="0.2">
      <c r="B3" s="201" t="s">
        <v>129</v>
      </c>
      <c r="C3" s="201"/>
      <c r="D3" s="201"/>
      <c r="E3" s="201"/>
      <c r="F3" s="201"/>
      <c r="G3" s="201"/>
    </row>
    <row r="4" spans="2:7" ht="15" customHeight="1" x14ac:dyDescent="0.2">
      <c r="B4" s="201" t="s">
        <v>111</v>
      </c>
      <c r="C4" s="201"/>
      <c r="D4" s="201"/>
      <c r="E4" s="201"/>
      <c r="F4" s="201"/>
      <c r="G4" s="201"/>
    </row>
    <row r="5" spans="2:7" ht="15" customHeight="1" x14ac:dyDescent="0.2">
      <c r="B5" s="201" t="s">
        <v>36</v>
      </c>
      <c r="C5" s="201"/>
      <c r="D5" s="201"/>
      <c r="E5" s="201"/>
      <c r="F5" s="201"/>
      <c r="G5" s="201"/>
    </row>
    <row r="6" spans="2:7" ht="15" customHeight="1" x14ac:dyDescent="0.2">
      <c r="B6" s="201" t="s">
        <v>132</v>
      </c>
      <c r="C6" s="201"/>
      <c r="D6" s="201"/>
      <c r="E6" s="201"/>
      <c r="F6" s="201"/>
      <c r="G6" s="201"/>
    </row>
    <row r="7" spans="2:7" x14ac:dyDescent="0.2">
      <c r="C7" s="111"/>
      <c r="D7" s="111"/>
      <c r="E7" s="111"/>
    </row>
    <row r="8" spans="2:7" ht="11.25" customHeight="1" x14ac:dyDescent="0.2">
      <c r="C8" s="116"/>
      <c r="D8" s="116"/>
      <c r="E8" s="116"/>
      <c r="F8" s="116"/>
    </row>
    <row r="9" spans="2:7" ht="11.25" customHeight="1" x14ac:dyDescent="0.2">
      <c r="C9" s="116"/>
      <c r="D9" s="116"/>
      <c r="E9" s="116"/>
      <c r="F9" s="116"/>
    </row>
    <row r="10" spans="2:7" ht="11.25" customHeight="1" x14ac:dyDescent="0.2">
      <c r="C10" s="116"/>
      <c r="D10" s="116"/>
      <c r="E10" s="116"/>
      <c r="F10" s="116"/>
    </row>
    <row r="11" spans="2:7" ht="11.25" customHeight="1" x14ac:dyDescent="0.2">
      <c r="C11" s="116"/>
      <c r="D11" s="116"/>
      <c r="E11" s="116"/>
      <c r="F11" s="116"/>
    </row>
    <row r="12" spans="2:7" ht="11.25" customHeight="1" x14ac:dyDescent="0.2"/>
    <row r="13" spans="2:7" x14ac:dyDescent="0.2">
      <c r="C13" s="57"/>
      <c r="D13" s="57"/>
    </row>
    <row r="14" spans="2:7" x14ac:dyDescent="0.2">
      <c r="C14" s="151" t="s">
        <v>24</v>
      </c>
      <c r="D14" s="151" t="s">
        <v>37</v>
      </c>
      <c r="E14" s="151" t="s">
        <v>38</v>
      </c>
    </row>
    <row r="15" spans="2:7" x14ac:dyDescent="0.2">
      <c r="C15" s="99"/>
      <c r="D15" s="99"/>
      <c r="E15" s="99"/>
    </row>
    <row r="16" spans="2:7" x14ac:dyDescent="0.2">
      <c r="C16" s="203" t="s">
        <v>31</v>
      </c>
      <c r="D16" s="204"/>
      <c r="E16" s="205"/>
    </row>
    <row r="17" spans="3:7" x14ac:dyDescent="0.2">
      <c r="C17" s="58" t="s">
        <v>112</v>
      </c>
      <c r="D17" s="139">
        <v>43451563.920000002</v>
      </c>
      <c r="E17" s="139">
        <f>+D17</f>
        <v>43451563.920000002</v>
      </c>
    </row>
    <row r="18" spans="3:7" x14ac:dyDescent="0.2">
      <c r="C18" s="58" t="s">
        <v>115</v>
      </c>
      <c r="D18" s="139">
        <v>123674817.67999999</v>
      </c>
      <c r="E18" s="139">
        <f>+D18</f>
        <v>123674817.67999999</v>
      </c>
    </row>
    <row r="19" spans="3:7" s="57" customFormat="1" x14ac:dyDescent="0.2">
      <c r="C19" s="58" t="s">
        <v>114</v>
      </c>
      <c r="D19" s="139">
        <v>16673872.340000002</v>
      </c>
      <c r="E19" s="139">
        <f>+D19</f>
        <v>16673872.340000002</v>
      </c>
    </row>
    <row r="20" spans="3:7" x14ac:dyDescent="0.2">
      <c r="C20" s="58"/>
      <c r="D20" s="139"/>
      <c r="E20" s="140"/>
    </row>
    <row r="21" spans="3:7" x14ac:dyDescent="0.2">
      <c r="C21" s="58"/>
      <c r="D21" s="139" t="s">
        <v>116</v>
      </c>
      <c r="E21" s="140"/>
      <c r="F21" s="57" t="s">
        <v>116</v>
      </c>
    </row>
    <row r="22" spans="3:7" x14ac:dyDescent="0.2">
      <c r="C22" s="58"/>
      <c r="D22" s="139" t="s">
        <v>116</v>
      </c>
      <c r="E22" s="140"/>
      <c r="G22" s="57"/>
    </row>
    <row r="23" spans="3:7" x14ac:dyDescent="0.2">
      <c r="C23" s="58"/>
      <c r="D23" s="139"/>
      <c r="E23" s="140"/>
    </row>
    <row r="24" spans="3:7" x14ac:dyDescent="0.2">
      <c r="C24" s="58"/>
      <c r="D24" s="139"/>
      <c r="E24" s="140"/>
    </row>
    <row r="25" spans="3:7" x14ac:dyDescent="0.2">
      <c r="C25" s="58"/>
      <c r="D25" s="139"/>
      <c r="E25" s="140"/>
    </row>
    <row r="26" spans="3:7" x14ac:dyDescent="0.2">
      <c r="C26" s="58"/>
      <c r="D26" s="139"/>
      <c r="E26" s="140"/>
    </row>
    <row r="27" spans="3:7" x14ac:dyDescent="0.2">
      <c r="C27" s="60" t="s">
        <v>39</v>
      </c>
      <c r="D27" s="139">
        <f>SUM(D17:D26)</f>
        <v>183800253.94</v>
      </c>
      <c r="E27" s="139">
        <f>SUM(E17:E26)</f>
        <v>183800253.94</v>
      </c>
    </row>
    <row r="28" spans="3:7" x14ac:dyDescent="0.2">
      <c r="C28" s="100"/>
      <c r="D28" s="100"/>
      <c r="E28" s="101"/>
    </row>
    <row r="29" spans="3:7" x14ac:dyDescent="0.2">
      <c r="C29" s="203" t="s">
        <v>33</v>
      </c>
      <c r="D29" s="204"/>
      <c r="E29" s="205"/>
    </row>
    <row r="30" spans="3:7" x14ac:dyDescent="0.2">
      <c r="C30" s="58"/>
      <c r="D30" s="82"/>
      <c r="E30" s="59">
        <v>6478071</v>
      </c>
    </row>
    <row r="31" spans="3:7" x14ac:dyDescent="0.2">
      <c r="C31" s="58"/>
      <c r="D31" s="82"/>
      <c r="E31" s="59">
        <v>2255620</v>
      </c>
    </row>
    <row r="32" spans="3:7" x14ac:dyDescent="0.2">
      <c r="C32" s="58"/>
      <c r="D32" s="58"/>
      <c r="E32" s="59"/>
    </row>
    <row r="33" spans="3:5" x14ac:dyDescent="0.2">
      <c r="C33" s="58"/>
      <c r="D33" s="58"/>
      <c r="E33" s="59"/>
    </row>
    <row r="34" spans="3:5" x14ac:dyDescent="0.2">
      <c r="C34" s="58"/>
      <c r="D34" s="58"/>
      <c r="E34" s="59"/>
    </row>
    <row r="35" spans="3:5" x14ac:dyDescent="0.2">
      <c r="C35" s="58"/>
      <c r="D35" s="58"/>
      <c r="E35" s="59"/>
    </row>
    <row r="36" spans="3:5" x14ac:dyDescent="0.2">
      <c r="C36" s="58"/>
      <c r="D36" s="58"/>
      <c r="E36" s="59"/>
    </row>
    <row r="37" spans="3:5" x14ac:dyDescent="0.2">
      <c r="C37" s="58"/>
      <c r="D37" s="58"/>
      <c r="E37" s="59"/>
    </row>
    <row r="38" spans="3:5" x14ac:dyDescent="0.2">
      <c r="C38" s="58"/>
      <c r="D38" s="58"/>
      <c r="E38" s="59"/>
    </row>
    <row r="39" spans="3:5" x14ac:dyDescent="0.2">
      <c r="C39" s="58"/>
      <c r="D39" s="58"/>
      <c r="E39" s="59"/>
    </row>
    <row r="40" spans="3:5" x14ac:dyDescent="0.2">
      <c r="C40" s="58"/>
      <c r="D40" s="58"/>
      <c r="E40" s="59"/>
    </row>
    <row r="41" spans="3:5" x14ac:dyDescent="0.2">
      <c r="C41" s="58"/>
      <c r="D41" s="58"/>
      <c r="E41" s="59"/>
    </row>
    <row r="42" spans="3:5" x14ac:dyDescent="0.2">
      <c r="C42" s="60" t="s">
        <v>40</v>
      </c>
      <c r="D42" s="82">
        <f>SUM(D30:D41)</f>
        <v>0</v>
      </c>
      <c r="E42" s="82">
        <v>0</v>
      </c>
    </row>
    <row r="43" spans="3:5" x14ac:dyDescent="0.2">
      <c r="C43" s="58"/>
      <c r="D43" s="82"/>
      <c r="E43" s="83"/>
    </row>
    <row r="44" spans="3:5" x14ac:dyDescent="0.2">
      <c r="C44" s="60" t="s">
        <v>35</v>
      </c>
      <c r="D44" s="141">
        <f>+D27+D42</f>
        <v>183800253.94</v>
      </c>
      <c r="E44" s="141">
        <f>+E27+E42</f>
        <v>183800253.94</v>
      </c>
    </row>
    <row r="47" spans="3:5" x14ac:dyDescent="0.2">
      <c r="D47" s="127"/>
    </row>
    <row r="48" spans="3:5" x14ac:dyDescent="0.2">
      <c r="D48" s="127"/>
    </row>
    <row r="51" spans="2:7" x14ac:dyDescent="0.2">
      <c r="B51" s="206"/>
      <c r="C51" s="206"/>
      <c r="E51" s="126"/>
      <c r="F51" s="126"/>
      <c r="G51" s="150"/>
    </row>
    <row r="52" spans="2:7" ht="15" customHeight="1" x14ac:dyDescent="0.2">
      <c r="B52" s="178" t="s">
        <v>133</v>
      </c>
      <c r="C52" s="178"/>
      <c r="E52" s="145" t="s">
        <v>134</v>
      </c>
      <c r="F52" s="126"/>
      <c r="G52" s="126"/>
    </row>
    <row r="53" spans="2:7" ht="15" customHeight="1" x14ac:dyDescent="0.2">
      <c r="B53" s="178" t="s">
        <v>109</v>
      </c>
      <c r="C53" s="178"/>
      <c r="E53" s="144" t="s">
        <v>135</v>
      </c>
      <c r="F53" s="127"/>
      <c r="G53" s="127"/>
    </row>
    <row r="54" spans="2:7" x14ac:dyDescent="0.2">
      <c r="E54" s="127"/>
    </row>
  </sheetData>
  <mergeCells count="9">
    <mergeCell ref="B52:C52"/>
    <mergeCell ref="B53:C53"/>
    <mergeCell ref="B3:G3"/>
    <mergeCell ref="B4:G4"/>
    <mergeCell ref="B5:G5"/>
    <mergeCell ref="B6:G6"/>
    <mergeCell ref="C16:E16"/>
    <mergeCell ref="C29:E29"/>
    <mergeCell ref="B51:C51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opLeftCell="A25" workbookViewId="0">
      <selection activeCell="E39" sqref="E39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30" t="s">
        <v>110</v>
      </c>
      <c r="C1" s="230"/>
      <c r="D1" s="230"/>
      <c r="E1" s="230"/>
      <c r="F1" s="230"/>
      <c r="G1" s="230"/>
      <c r="H1" s="230"/>
      <c r="I1" s="230"/>
      <c r="J1" s="230"/>
    </row>
    <row r="2" spans="2:10" x14ac:dyDescent="0.25">
      <c r="B2" s="231" t="s">
        <v>41</v>
      </c>
      <c r="C2" s="231"/>
      <c r="D2" s="231"/>
      <c r="E2" s="231"/>
      <c r="F2" s="231"/>
      <c r="G2" s="231"/>
      <c r="H2" s="231"/>
      <c r="I2" s="231"/>
      <c r="J2" s="231"/>
    </row>
    <row r="3" spans="2:10" x14ac:dyDescent="0.25">
      <c r="B3" s="231" t="s">
        <v>132</v>
      </c>
      <c r="C3" s="231"/>
      <c r="D3" s="231"/>
      <c r="E3" s="231"/>
      <c r="F3" s="231"/>
      <c r="G3" s="231"/>
      <c r="H3" s="231"/>
      <c r="I3" s="231"/>
      <c r="J3" s="231"/>
    </row>
    <row r="4" spans="2:10" x14ac:dyDescent="0.25">
      <c r="B4" s="231" t="s">
        <v>42</v>
      </c>
      <c r="C4" s="231"/>
      <c r="D4" s="231"/>
      <c r="E4" s="231"/>
      <c r="F4" s="231"/>
      <c r="G4" s="231"/>
      <c r="H4" s="231"/>
      <c r="I4" s="231"/>
      <c r="J4" s="231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32" t="s">
        <v>43</v>
      </c>
      <c r="C8" s="233"/>
      <c r="D8" s="152" t="s">
        <v>44</v>
      </c>
      <c r="E8" s="236" t="s">
        <v>45</v>
      </c>
      <c r="F8" s="236" t="s">
        <v>46</v>
      </c>
      <c r="G8" s="236" t="s">
        <v>47</v>
      </c>
      <c r="H8" s="152" t="s">
        <v>48</v>
      </c>
      <c r="I8" s="236" t="s">
        <v>49</v>
      </c>
      <c r="J8" s="236" t="s">
        <v>50</v>
      </c>
    </row>
    <row r="9" spans="2:10" ht="23.25" thickBot="1" x14ac:dyDescent="0.3">
      <c r="B9" s="234"/>
      <c r="C9" s="235"/>
      <c r="D9" s="153" t="s">
        <v>130</v>
      </c>
      <c r="E9" s="237"/>
      <c r="F9" s="237"/>
      <c r="G9" s="237"/>
      <c r="H9" s="153" t="s">
        <v>51</v>
      </c>
      <c r="I9" s="237"/>
      <c r="J9" s="237"/>
    </row>
    <row r="10" spans="2:10" x14ac:dyDescent="0.25">
      <c r="B10" s="228"/>
      <c r="C10" s="229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09" t="s">
        <v>52</v>
      </c>
      <c r="C11" s="210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09" t="s">
        <v>53</v>
      </c>
      <c r="C12" s="210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5" t="s">
        <v>54</v>
      </c>
      <c r="C13" s="212"/>
      <c r="D13" s="142">
        <v>2653803342</v>
      </c>
      <c r="E13" s="143"/>
      <c r="F13" s="142">
        <f>+'END NETO'!F27:G27</f>
        <v>21990790.43</v>
      </c>
      <c r="G13" s="143"/>
      <c r="H13" s="143">
        <f>+D13+E13-F13</f>
        <v>2631812551.5700002</v>
      </c>
      <c r="I13" s="143">
        <f>+'INT DEUDA'!D27</f>
        <v>183800253.94</v>
      </c>
      <c r="J13" s="143"/>
    </row>
    <row r="14" spans="2:10" ht="17.25" customHeight="1" x14ac:dyDescent="0.25">
      <c r="B14" s="211" t="s">
        <v>55</v>
      </c>
      <c r="C14" s="212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11" t="s">
        <v>56</v>
      </c>
      <c r="C15" s="212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09" t="s">
        <v>57</v>
      </c>
      <c r="C16" s="210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11" t="s">
        <v>58</v>
      </c>
      <c r="C17" s="212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13" t="s">
        <v>59</v>
      </c>
      <c r="C18" s="214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5" t="s">
        <v>60</v>
      </c>
      <c r="C19" s="212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16" t="s">
        <v>61</v>
      </c>
      <c r="C20" s="217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16" t="s">
        <v>62</v>
      </c>
      <c r="C22" s="217"/>
      <c r="D22" s="61"/>
      <c r="E22" s="61"/>
      <c r="F22" s="61"/>
      <c r="G22" s="61"/>
      <c r="H22" s="61"/>
      <c r="I22" s="61"/>
      <c r="J22" s="61"/>
    </row>
    <row r="23" spans="2:10" x14ac:dyDescent="0.25">
      <c r="B23" s="216"/>
      <c r="C23" s="217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16" t="s">
        <v>63</v>
      </c>
      <c r="C24" s="217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18" t="s">
        <v>64</v>
      </c>
      <c r="C25" s="219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18" t="s">
        <v>65</v>
      </c>
      <c r="C26" s="219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18" t="s">
        <v>66</v>
      </c>
      <c r="C27" s="219"/>
      <c r="D27" s="62"/>
      <c r="E27" s="62"/>
      <c r="F27" s="62"/>
      <c r="G27" s="62"/>
      <c r="H27" s="62"/>
      <c r="I27" s="62"/>
      <c r="J27" s="62"/>
    </row>
    <row r="28" spans="2:10" x14ac:dyDescent="0.25">
      <c r="B28" s="207"/>
      <c r="C28" s="208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16" t="s">
        <v>67</v>
      </c>
      <c r="C29" s="217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18" t="s">
        <v>68</v>
      </c>
      <c r="C30" s="219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18" t="s">
        <v>69</v>
      </c>
      <c r="C31" s="219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18" t="s">
        <v>70</v>
      </c>
      <c r="C32" s="219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23"/>
      <c r="C33" s="224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36"/>
      <c r="D38" s="136"/>
      <c r="E38" s="128"/>
      <c r="F38" s="128"/>
      <c r="G38" s="136"/>
      <c r="H38" s="137"/>
      <c r="I38" s="135"/>
      <c r="J38" s="128"/>
    </row>
    <row r="39" spans="2:10" x14ac:dyDescent="0.25">
      <c r="B39" s="128"/>
      <c r="C39" s="185" t="s">
        <v>133</v>
      </c>
      <c r="D39" s="185"/>
      <c r="E39" s="128"/>
      <c r="F39" s="128"/>
      <c r="G39" s="185" t="s">
        <v>134</v>
      </c>
      <c r="H39" s="185"/>
      <c r="J39" s="126"/>
    </row>
    <row r="40" spans="2:10" x14ac:dyDescent="0.25">
      <c r="B40" s="128"/>
      <c r="C40" s="178" t="s">
        <v>109</v>
      </c>
      <c r="D40" s="178"/>
      <c r="E40" s="128"/>
      <c r="F40" s="128"/>
      <c r="G40" s="178" t="s">
        <v>135</v>
      </c>
      <c r="H40" s="178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25" t="s">
        <v>71</v>
      </c>
      <c r="C43" s="67" t="s">
        <v>72</v>
      </c>
      <c r="D43" s="67" t="s">
        <v>73</v>
      </c>
      <c r="E43" s="67" t="s">
        <v>74</v>
      </c>
      <c r="F43" s="220" t="s">
        <v>75</v>
      </c>
      <c r="G43" s="67" t="s">
        <v>76</v>
      </c>
      <c r="H43" s="66"/>
      <c r="I43" s="66"/>
      <c r="J43" s="66"/>
    </row>
    <row r="44" spans="2:10" x14ac:dyDescent="0.25">
      <c r="B44" s="226"/>
      <c r="C44" s="68" t="s">
        <v>77</v>
      </c>
      <c r="D44" s="68" t="s">
        <v>78</v>
      </c>
      <c r="E44" s="68" t="s">
        <v>79</v>
      </c>
      <c r="F44" s="221"/>
      <c r="G44" s="68" t="s">
        <v>80</v>
      </c>
      <c r="H44" s="66"/>
      <c r="I44" s="66"/>
      <c r="J44" s="66"/>
    </row>
    <row r="45" spans="2:10" ht="15.75" thickBot="1" x14ac:dyDescent="0.3">
      <c r="B45" s="227"/>
      <c r="C45" s="69"/>
      <c r="D45" s="70" t="s">
        <v>81</v>
      </c>
      <c r="E45" s="69"/>
      <c r="F45" s="222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4" sqref="A4:K4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30" t="s">
        <v>111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1" t="s">
        <v>86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x14ac:dyDescent="0.25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117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54" t="s">
        <v>87</v>
      </c>
      <c r="B6" s="153" t="s">
        <v>88</v>
      </c>
      <c r="C6" s="153" t="s">
        <v>89</v>
      </c>
      <c r="D6" s="153" t="s">
        <v>90</v>
      </c>
      <c r="E6" s="153" t="s">
        <v>91</v>
      </c>
      <c r="F6" s="153" t="s">
        <v>92</v>
      </c>
      <c r="G6" s="153" t="s">
        <v>93</v>
      </c>
      <c r="H6" s="153" t="s">
        <v>94</v>
      </c>
      <c r="I6" s="153" t="s">
        <v>95</v>
      </c>
      <c r="J6" s="153" t="s">
        <v>96</v>
      </c>
      <c r="K6" s="153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38"/>
      <c r="C28" s="138"/>
      <c r="H28" s="238"/>
      <c r="I28" s="238"/>
    </row>
    <row r="29" spans="1:11" x14ac:dyDescent="0.25">
      <c r="B29" s="185" t="s">
        <v>133</v>
      </c>
      <c r="C29" s="185"/>
      <c r="H29" s="185" t="s">
        <v>134</v>
      </c>
      <c r="I29" s="185"/>
    </row>
    <row r="30" spans="1:11" x14ac:dyDescent="0.25">
      <c r="B30" s="178" t="s">
        <v>109</v>
      </c>
      <c r="C30" s="178"/>
      <c r="H30" s="178" t="s">
        <v>135</v>
      </c>
      <c r="I30" s="178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2019-10-28T16:58:17Z</cp:lastPrinted>
  <dcterms:created xsi:type="dcterms:W3CDTF">2017-03-13T17:50:42Z</dcterms:created>
  <dcterms:modified xsi:type="dcterms:W3CDTF">2021-01-27T06:09:30Z</dcterms:modified>
</cp:coreProperties>
</file>