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gresos 2021\01  trim\analitico 1er trim 2021\analitico final\PRESENTACION\"/>
    </mc:Choice>
  </mc:AlternateContent>
  <bookViews>
    <workbookView xWindow="0" yWindow="0" windowWidth="20490" windowHeight="7755"/>
  </bookViews>
  <sheets>
    <sheet name="EDO ANALITICO DETALLADO 1ER TR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2" i="1" l="1"/>
  <c r="G71" i="1"/>
  <c r="G70" i="1" s="1"/>
  <c r="E71" i="1"/>
  <c r="E70" i="1" s="1"/>
  <c r="F70" i="1"/>
  <c r="D70" i="1"/>
  <c r="C70" i="1"/>
  <c r="H69" i="1"/>
  <c r="H67" i="1"/>
  <c r="G66" i="1"/>
  <c r="H66" i="1" s="1"/>
  <c r="E66" i="1"/>
  <c r="G65" i="1"/>
  <c r="H65" i="1" s="1"/>
  <c r="E65" i="1"/>
  <c r="G64" i="1"/>
  <c r="H64" i="1" s="1"/>
  <c r="E64" i="1"/>
  <c r="G63" i="1"/>
  <c r="H63" i="1" s="1"/>
  <c r="H62" i="1" s="1"/>
  <c r="E63" i="1"/>
  <c r="F62" i="1"/>
  <c r="C62" i="1"/>
  <c r="E62" i="1" s="1"/>
  <c r="G60" i="1"/>
  <c r="H60" i="1" s="1"/>
  <c r="E60" i="1"/>
  <c r="G59" i="1"/>
  <c r="H59" i="1" s="1"/>
  <c r="E59" i="1"/>
  <c r="G58" i="1"/>
  <c r="H58" i="1" s="1"/>
  <c r="E58" i="1"/>
  <c r="G57" i="1"/>
  <c r="E57" i="1"/>
  <c r="F56" i="1"/>
  <c r="D56" i="1"/>
  <c r="C56" i="1"/>
  <c r="G55" i="1"/>
  <c r="H55" i="1" s="1"/>
  <c r="E55" i="1"/>
  <c r="G54" i="1"/>
  <c r="H54" i="1" s="1"/>
  <c r="E54" i="1"/>
  <c r="G53" i="1"/>
  <c r="H53" i="1" s="1"/>
  <c r="E53" i="1"/>
  <c r="G52" i="1"/>
  <c r="H52" i="1" s="1"/>
  <c r="E52" i="1"/>
  <c r="G51" i="1"/>
  <c r="H51" i="1" s="1"/>
  <c r="E51" i="1"/>
  <c r="G50" i="1"/>
  <c r="H50" i="1" s="1"/>
  <c r="E50" i="1"/>
  <c r="G49" i="1"/>
  <c r="H49" i="1" s="1"/>
  <c r="E49" i="1"/>
  <c r="G48" i="1"/>
  <c r="H48" i="1" s="1"/>
  <c r="E48" i="1"/>
  <c r="F47" i="1"/>
  <c r="F68" i="1" s="1"/>
  <c r="D47" i="1"/>
  <c r="C47" i="1"/>
  <c r="E47" i="1" s="1"/>
  <c r="H42" i="1"/>
  <c r="G41" i="1"/>
  <c r="H41" i="1" s="1"/>
  <c r="E41" i="1"/>
  <c r="H40" i="1"/>
  <c r="G40" i="1"/>
  <c r="E40" i="1"/>
  <c r="F39" i="1"/>
  <c r="D39" i="1"/>
  <c r="E39" i="1" s="1"/>
  <c r="C39" i="1"/>
  <c r="G38" i="1"/>
  <c r="H38" i="1" s="1"/>
  <c r="F37" i="1"/>
  <c r="G37" i="1" s="1"/>
  <c r="H37" i="1" s="1"/>
  <c r="D37" i="1"/>
  <c r="C37" i="1"/>
  <c r="E37" i="1" s="1"/>
  <c r="G36" i="1"/>
  <c r="H36" i="1" s="1"/>
  <c r="E36" i="1"/>
  <c r="G35" i="1"/>
  <c r="H35" i="1" s="1"/>
  <c r="E35" i="1"/>
  <c r="G34" i="1"/>
  <c r="H34" i="1" s="1"/>
  <c r="E34" i="1"/>
  <c r="G33" i="1"/>
  <c r="H33" i="1" s="1"/>
  <c r="E33" i="1"/>
  <c r="G32" i="1"/>
  <c r="H32" i="1" s="1"/>
  <c r="E32" i="1"/>
  <c r="G31" i="1"/>
  <c r="H31" i="1" s="1"/>
  <c r="E31" i="1"/>
  <c r="E30" i="1" s="1"/>
  <c r="F30" i="1"/>
  <c r="D30" i="1"/>
  <c r="C30" i="1"/>
  <c r="G29" i="1"/>
  <c r="H29" i="1" s="1"/>
  <c r="E29" i="1"/>
  <c r="G28" i="1"/>
  <c r="H28" i="1" s="1"/>
  <c r="E28" i="1"/>
  <c r="G27" i="1"/>
  <c r="H27" i="1" s="1"/>
  <c r="E27" i="1"/>
  <c r="G26" i="1"/>
  <c r="H26" i="1" s="1"/>
  <c r="E26" i="1"/>
  <c r="G25" i="1"/>
  <c r="H25" i="1" s="1"/>
  <c r="E25" i="1"/>
  <c r="G24" i="1"/>
  <c r="H24" i="1" s="1"/>
  <c r="E24" i="1"/>
  <c r="G23" i="1"/>
  <c r="H23" i="1" s="1"/>
  <c r="E23" i="1"/>
  <c r="G22" i="1"/>
  <c r="H22" i="1" s="1"/>
  <c r="E22" i="1"/>
  <c r="G21" i="1"/>
  <c r="H21" i="1" s="1"/>
  <c r="E21" i="1"/>
  <c r="G20" i="1"/>
  <c r="H20" i="1" s="1"/>
  <c r="E20" i="1"/>
  <c r="G19" i="1"/>
  <c r="E19" i="1"/>
  <c r="F17" i="1"/>
  <c r="D17" i="1"/>
  <c r="C17" i="1"/>
  <c r="C43" i="1" s="1"/>
  <c r="G16" i="1"/>
  <c r="E16" i="1"/>
  <c r="G15" i="1"/>
  <c r="H15" i="1" s="1"/>
  <c r="E15" i="1"/>
  <c r="G14" i="1"/>
  <c r="H14" i="1" s="1"/>
  <c r="E14" i="1"/>
  <c r="G13" i="1"/>
  <c r="H13" i="1" s="1"/>
  <c r="E13" i="1"/>
  <c r="G12" i="1"/>
  <c r="H12" i="1" s="1"/>
  <c r="E12" i="1"/>
  <c r="G11" i="1"/>
  <c r="E11" i="1"/>
  <c r="G10" i="1"/>
  <c r="H10" i="1" s="1"/>
  <c r="E10" i="1"/>
  <c r="H39" i="1" l="1"/>
  <c r="F43" i="1"/>
  <c r="G39" i="1"/>
  <c r="G56" i="1"/>
  <c r="G17" i="1"/>
  <c r="G43" i="1" s="1"/>
  <c r="G30" i="1"/>
  <c r="D68" i="1"/>
  <c r="E56" i="1"/>
  <c r="E68" i="1" s="1"/>
  <c r="E17" i="1"/>
  <c r="E43" i="1" s="1"/>
  <c r="E73" i="1" s="1"/>
  <c r="C73" i="1"/>
  <c r="H30" i="1"/>
  <c r="F73" i="1"/>
  <c r="C68" i="1"/>
  <c r="H19" i="1"/>
  <c r="H17" i="1" s="1"/>
  <c r="H11" i="1"/>
  <c r="H57" i="1"/>
  <c r="H56" i="1" s="1"/>
  <c r="G62" i="1"/>
  <c r="H71" i="1"/>
  <c r="H70" i="1" s="1"/>
  <c r="G47" i="1"/>
  <c r="D43" i="1"/>
  <c r="D73" i="1" s="1"/>
  <c r="H43" i="1" l="1"/>
  <c r="H44" i="1" s="1"/>
  <c r="H47" i="1"/>
  <c r="H68" i="1" s="1"/>
  <c r="G68" i="1"/>
  <c r="G73" i="1" s="1"/>
  <c r="H73" i="1" s="1"/>
</calcChain>
</file>

<file path=xl/sharedStrings.xml><?xml version="1.0" encoding="utf-8"?>
<sst xmlns="http://schemas.openxmlformats.org/spreadsheetml/2006/main" count="84" uniqueCount="84">
  <si>
    <t>XXIII AYUNTAMIENTO DE TIJUANA</t>
  </si>
  <si>
    <t>ESTADO ANALITICO DE INGRESOS DETALLADO - LDF</t>
  </si>
  <si>
    <t>DEL 1 DE ENERO AL 31 DE MARZO DE 2021</t>
  </si>
  <si>
    <t>(PESOS)</t>
  </si>
  <si>
    <t>Concepto</t>
  </si>
  <si>
    <t>Estimado</t>
  </si>
  <si>
    <t>Ampliaciones/ (Reducciones)</t>
  </si>
  <si>
    <t>Modificado</t>
  </si>
  <si>
    <t>Devengado</t>
  </si>
  <si>
    <t>Recaudado</t>
  </si>
  <si>
    <t>Diferencia (e)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</si>
  <si>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</si>
  <si>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</si>
  <si>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</si>
  <si>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</si>
  <si>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</si>
  <si>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</si>
  <si>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</si>
  <si>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</si>
  <si>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</si>
  <si>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</si>
  <si>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</si>
  <si>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</si>
  <si>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</si>
  <si>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</si>
  <si>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</si>
  <si>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</si>
  <si>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</si>
  <si>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</si>
  <si>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</si>
  <si>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</si>
  <si>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</si>
  <si>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</si>
  <si>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</si>
  <si>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</si>
  <si>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</si>
  <si>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</si>
  <si>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</si>
  <si>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</si>
  <si>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</si>
  <si>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</si>
  <si>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</si>
  <si>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</si>
  <si>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</si>
  <si>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PARTICIPACIONES ESTATALES</t>
  </si>
  <si>
    <t>l2) Otros Ingresos de Libre Disposición</t>
  </si>
  <si>
    <t>FONDO COMPENSATORIO</t>
  </si>
  <si>
    <t>IMPUESTO ESTATAL SOBRE TENENCIA</t>
  </si>
  <si>
    <t>I. Total de Ingresos de Libre Disposición (I=A+B+C+D+E+F+G+H+I+J+K+L)</t>
  </si>
  <si>
    <t>IMPUESTO SOBRE HOSPEDAJE</t>
  </si>
  <si>
    <t>Ingresos Excedentes de Ingresos de Libre Disposición</t>
  </si>
  <si>
    <t>IMPUESTOS ESTATALES</t>
  </si>
  <si>
    <t>TOTAL PARTICIPACIONES ESTATALES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</si>
  <si>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</si>
  <si>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</si>
  <si>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</si>
  <si>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</si>
  <si>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 (FISM)</t>
  </si>
  <si>
    <t>a4) Fondo de Aportaciones para el Fortalecimiento de los Municipios y de las Demarcaciones Territoriales del Distrito Federal (FORTAMUN)</t>
  </si>
  <si>
    <t>a5) Fondo de Aportaciones Múltiples</t>
  </si>
  <si>
    <t>a6) Fondo de Aportaciones para la Educación Tecnológica y de Adultos</t>
  </si>
  <si>
    <t>a7) Fondo de Aportaciones para la Seguridad Pública de los Estados y del Distrito Federal (FASP)</t>
  </si>
  <si>
    <t xml:space="preserve">a8) Fondo de Aportaciones para el Fortalecimiento de las Entidades Federativas 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</si>
  <si>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</si>
  <si>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</si>
  <si>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</si>
  <si>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</si>
  <si>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</si>
  <si>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Fortaseg CONAFOR</t>
  </si>
  <si>
    <t>C. Fondos Distintos de Aportaciones (C=c1+c2)</t>
  </si>
  <si>
    <t>c1) Fondo para Entidades Federativas y Municipios Productores de Hidrocarburos</t>
  </si>
  <si>
    <t>c2) Fondo ZOFEMAT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</si>
  <si>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</si>
  <si>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</si>
  <si>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</si>
  <si>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</si>
  <si>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</si>
  <si>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</si>
  <si>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 xml:space="preserve">  </t>
  </si>
  <si>
    <t>TESORERA MUNICIPAL</t>
  </si>
  <si>
    <t>DIRECTOR DE RECAUDACION MUNICIPAL</t>
  </si>
  <si>
    <t>LIC. NORMA OLGA ANGELICA ALCALA PESCADOR</t>
  </si>
  <si>
    <t>LC.YULIANA VAZQUEZ MONTES</t>
  </si>
  <si>
    <t>( Leo Ibarra Cervantes Director de Contabilidad, Encargado del despacho de la Tesorería Municipal del H. XXIII Ayuntamiento de Tijuana designado por la Tesorera Municipal mediante oficio T-1032/2021 de fecha 28 de Abril del 2021, conforme a lo dispuesto en el Art. 27 de la Ley de Hacienda Municipal del Estado de Baja California.)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</si>
</sst>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* #,##0_);_(* \(#,##0\);_(* &quot;-&quot;??_);_(@_)"/>
    <numFmt numFmtId="166" formatCode="_-* #,##0.00_-;\-* #,##0.00_-;_-* &quot;-&quot;_-;_-@_-"/>
    <numFmt numFmtId="167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8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sz val="7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09">
    <xf numFmtId="0" fontId="0" fillId="0" borderId="0" xfId="0"/>
    <xf numFmtId="0" fontId="3" fillId="0" borderId="0" xfId="3" applyFont="1" applyFill="1" applyAlignment="1">
      <alignment vertical="center"/>
    </xf>
    <xf numFmtId="0" fontId="5" fillId="0" borderId="0" xfId="3" applyFont="1" applyFill="1" applyBorder="1" applyAlignment="1">
      <alignment horizontal="center" vertical="center"/>
    </xf>
    <xf numFmtId="41" fontId="7" fillId="0" borderId="0" xfId="3" applyNumberFormat="1" applyFont="1" applyFill="1" applyBorder="1" applyAlignment="1">
      <alignment horizontal="center" vertical="center"/>
    </xf>
    <xf numFmtId="44" fontId="3" fillId="0" borderId="0" xfId="2" applyFont="1" applyFill="1" applyAlignment="1">
      <alignment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9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41" fontId="7" fillId="0" borderId="9" xfId="3" applyNumberFormat="1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/>
    </xf>
    <xf numFmtId="0" fontId="9" fillId="0" borderId="11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41" fontId="7" fillId="0" borderId="11" xfId="3" applyNumberFormat="1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left" vertical="center"/>
    </xf>
    <xf numFmtId="0" fontId="3" fillId="0" borderId="0" xfId="3" applyFont="1" applyFill="1" applyBorder="1" applyAlignment="1">
      <alignment vertical="center"/>
    </xf>
    <xf numFmtId="41" fontId="9" fillId="0" borderId="4" xfId="3" applyNumberFormat="1" applyFont="1" applyFill="1" applyBorder="1" applyAlignment="1">
      <alignment horizontal="center" vertical="center"/>
    </xf>
    <xf numFmtId="41" fontId="9" fillId="0" borderId="11" xfId="3" applyNumberFormat="1" applyFont="1" applyFill="1" applyBorder="1" applyAlignment="1">
      <alignment horizontal="center" vertical="center"/>
    </xf>
    <xf numFmtId="41" fontId="10" fillId="0" borderId="11" xfId="3" applyNumberFormat="1" applyFont="1" applyFill="1" applyBorder="1" applyAlignment="1">
      <alignment vertical="center"/>
    </xf>
    <xf numFmtId="164" fontId="9" fillId="0" borderId="11" xfId="3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left" vertical="center"/>
    </xf>
    <xf numFmtId="41" fontId="12" fillId="0" borderId="4" xfId="3" applyNumberFormat="1" applyFont="1" applyFill="1" applyBorder="1" applyAlignment="1">
      <alignment vertical="center"/>
    </xf>
    <xf numFmtId="41" fontId="12" fillId="0" borderId="11" xfId="3" applyNumberFormat="1" applyFont="1" applyFill="1" applyBorder="1" applyAlignment="1">
      <alignment vertical="center"/>
    </xf>
    <xf numFmtId="41" fontId="5" fillId="0" borderId="11" xfId="3" applyNumberFormat="1" applyFont="1" applyFill="1" applyBorder="1" applyAlignment="1">
      <alignment vertical="center"/>
    </xf>
    <xf numFmtId="41" fontId="5" fillId="0" borderId="0" xfId="3" applyNumberFormat="1" applyFont="1" applyFill="1" applyBorder="1" applyAlignment="1">
      <alignment vertical="center"/>
    </xf>
    <xf numFmtId="0" fontId="5" fillId="0" borderId="12" xfId="3" applyFont="1" applyFill="1" applyBorder="1" applyAlignment="1">
      <alignment horizontal="left" vertical="center"/>
    </xf>
    <xf numFmtId="41" fontId="5" fillId="0" borderId="11" xfId="3" applyNumberFormat="1" applyFont="1" applyFill="1" applyBorder="1" applyAlignment="1">
      <alignment horizontal="center" vertical="center"/>
    </xf>
    <xf numFmtId="0" fontId="9" fillId="0" borderId="13" xfId="3" applyFont="1" applyFill="1" applyBorder="1" applyAlignment="1">
      <alignment horizontal="left" vertical="center"/>
    </xf>
    <xf numFmtId="165" fontId="9" fillId="0" borderId="4" xfId="3" applyNumberFormat="1" applyFont="1" applyFill="1" applyBorder="1" applyAlignment="1">
      <alignment vertical="center"/>
    </xf>
    <xf numFmtId="41" fontId="9" fillId="0" borderId="4" xfId="3" applyNumberFormat="1" applyFont="1" applyFill="1" applyBorder="1" applyAlignment="1">
      <alignment vertical="center"/>
    </xf>
    <xf numFmtId="0" fontId="7" fillId="0" borderId="13" xfId="3" applyFont="1" applyFill="1" applyBorder="1" applyAlignment="1">
      <alignment horizontal="left" vertical="center"/>
    </xf>
    <xf numFmtId="41" fontId="7" fillId="0" borderId="11" xfId="3" applyNumberFormat="1" applyFont="1" applyFill="1" applyBorder="1" applyAlignment="1">
      <alignment vertical="center"/>
    </xf>
    <xf numFmtId="41" fontId="3" fillId="0" borderId="0" xfId="3" applyNumberFormat="1" applyFont="1" applyFill="1" applyAlignment="1">
      <alignment vertical="center"/>
    </xf>
    <xf numFmtId="0" fontId="9" fillId="0" borderId="0" xfId="3" applyFont="1" applyFill="1" applyBorder="1" applyAlignment="1">
      <alignment horizontal="left" vertical="center"/>
    </xf>
    <xf numFmtId="0" fontId="9" fillId="0" borderId="4" xfId="3" applyFont="1" applyFill="1" applyBorder="1" applyAlignment="1">
      <alignment horizontal="left" vertical="center"/>
    </xf>
    <xf numFmtId="41" fontId="7" fillId="0" borderId="0" xfId="3" applyNumberFormat="1" applyFont="1" applyFill="1" applyBorder="1" applyAlignment="1">
      <alignment horizontal="left" vertical="center"/>
    </xf>
    <xf numFmtId="165" fontId="9" fillId="0" borderId="4" xfId="1" applyNumberFormat="1" applyFont="1" applyFill="1" applyBorder="1" applyAlignment="1">
      <alignment vertical="center"/>
    </xf>
    <xf numFmtId="41" fontId="9" fillId="0" borderId="11" xfId="3" applyNumberFormat="1" applyFont="1" applyFill="1" applyBorder="1" applyAlignment="1">
      <alignment vertical="center"/>
    </xf>
    <xf numFmtId="44" fontId="3" fillId="0" borderId="0" xfId="3" applyNumberFormat="1" applyFont="1" applyFill="1" applyAlignment="1">
      <alignment vertical="center"/>
    </xf>
    <xf numFmtId="0" fontId="12" fillId="0" borderId="4" xfId="3" applyFont="1" applyFill="1" applyBorder="1" applyAlignment="1">
      <alignment horizontal="left" vertical="center"/>
    </xf>
    <xf numFmtId="44" fontId="11" fillId="0" borderId="0" xfId="3" applyNumberFormat="1" applyFont="1" applyFill="1" applyAlignment="1">
      <alignment vertical="center"/>
    </xf>
    <xf numFmtId="41" fontId="14" fillId="0" borderId="11" xfId="3" applyNumberFormat="1" applyFont="1" applyFill="1" applyBorder="1" applyAlignment="1">
      <alignment vertical="center"/>
    </xf>
    <xf numFmtId="41" fontId="5" fillId="0" borderId="0" xfId="3" applyNumberFormat="1" applyFont="1" applyFill="1" applyBorder="1" applyAlignment="1">
      <alignment horizontal="center" vertical="center"/>
    </xf>
    <xf numFmtId="41" fontId="14" fillId="0" borderId="4" xfId="3" applyNumberFormat="1" applyFont="1" applyFill="1" applyBorder="1" applyAlignment="1">
      <alignment vertical="center"/>
    </xf>
    <xf numFmtId="41" fontId="14" fillId="0" borderId="0" xfId="3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3" fontId="0" fillId="0" borderId="0" xfId="1" applyFont="1" applyFill="1" applyAlignment="1">
      <alignment vertical="center"/>
    </xf>
    <xf numFmtId="0" fontId="7" fillId="0" borderId="4" xfId="3" applyFont="1" applyFill="1" applyBorder="1" applyAlignment="1">
      <alignment horizontal="justify" vertical="center"/>
    </xf>
    <xf numFmtId="0" fontId="7" fillId="0" borderId="0" xfId="3" applyFont="1" applyFill="1" applyBorder="1" applyAlignment="1">
      <alignment horizontal="justify" vertical="center"/>
    </xf>
    <xf numFmtId="43" fontId="5" fillId="0" borderId="11" xfId="1" applyFont="1" applyFill="1" applyBorder="1" applyAlignment="1" applyProtection="1">
      <alignment vertical="center"/>
      <protection locked="0"/>
    </xf>
    <xf numFmtId="166" fontId="9" fillId="0" borderId="11" xfId="3" applyNumberFormat="1" applyFont="1" applyFill="1" applyBorder="1" applyAlignment="1">
      <alignment horizontal="center" vertical="center"/>
    </xf>
    <xf numFmtId="167" fontId="3" fillId="0" borderId="0" xfId="3" applyNumberFormat="1" applyFont="1" applyFill="1" applyAlignment="1">
      <alignment vertical="center"/>
    </xf>
    <xf numFmtId="41" fontId="12" fillId="0" borderId="4" xfId="3" applyNumberFormat="1" applyFont="1" applyFill="1" applyBorder="1" applyAlignment="1">
      <alignment horizontal="center" vertical="center"/>
    </xf>
    <xf numFmtId="41" fontId="12" fillId="0" borderId="11" xfId="3" applyNumberFormat="1" applyFont="1" applyFill="1" applyBorder="1" applyAlignment="1">
      <alignment horizontal="center" vertical="center"/>
    </xf>
    <xf numFmtId="0" fontId="11" fillId="0" borderId="0" xfId="3" applyFont="1" applyFill="1" applyAlignment="1">
      <alignment vertical="center"/>
    </xf>
    <xf numFmtId="41" fontId="15" fillId="0" borderId="0" xfId="3" applyNumberFormat="1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left" vertical="center"/>
    </xf>
    <xf numFmtId="0" fontId="7" fillId="0" borderId="12" xfId="3" applyFont="1" applyFill="1" applyBorder="1" applyAlignment="1">
      <alignment horizontal="left" vertical="center"/>
    </xf>
    <xf numFmtId="0" fontId="7" fillId="0" borderId="6" xfId="3" applyFont="1" applyFill="1" applyBorder="1" applyAlignment="1">
      <alignment horizontal="justify" vertical="center"/>
    </xf>
    <xf numFmtId="41" fontId="9" fillId="0" borderId="6" xfId="3" applyNumberFormat="1" applyFont="1" applyFill="1" applyBorder="1" applyAlignment="1">
      <alignment horizontal="center" vertical="center"/>
    </xf>
    <xf numFmtId="41" fontId="7" fillId="0" borderId="10" xfId="3" applyNumberFormat="1" applyFont="1" applyFill="1" applyBorder="1" applyAlignment="1">
      <alignment horizontal="center" vertical="center"/>
    </xf>
    <xf numFmtId="41" fontId="9" fillId="0" borderId="0" xfId="3" applyNumberFormat="1" applyFont="1" applyFill="1" applyBorder="1" applyAlignment="1">
      <alignment horizontal="center" vertical="center"/>
    </xf>
    <xf numFmtId="166" fontId="7" fillId="0" borderId="0" xfId="3" applyNumberFormat="1" applyFont="1" applyFill="1" applyBorder="1" applyAlignment="1">
      <alignment horizontal="center" vertical="center"/>
    </xf>
    <xf numFmtId="43" fontId="3" fillId="0" borderId="0" xfId="3" applyNumberFormat="1" applyFont="1" applyFill="1" applyAlignment="1">
      <alignment vertical="center"/>
    </xf>
    <xf numFmtId="41" fontId="13" fillId="0" borderId="0" xfId="3" applyNumberFormat="1" applyFont="1" applyFill="1" applyAlignment="1">
      <alignment vertical="center"/>
    </xf>
    <xf numFmtId="41" fontId="16" fillId="0" borderId="0" xfId="3" applyNumberFormat="1" applyFont="1" applyFill="1" applyAlignment="1">
      <alignment vertical="center"/>
    </xf>
    <xf numFmtId="0" fontId="17" fillId="0" borderId="0" xfId="3" applyFont="1" applyFill="1" applyAlignment="1">
      <alignment vertical="center"/>
    </xf>
    <xf numFmtId="0" fontId="18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vertical="center"/>
    </xf>
    <xf numFmtId="0" fontId="18" fillId="0" borderId="0" xfId="3" applyFont="1" applyFill="1" applyAlignment="1">
      <alignment vertical="center"/>
    </xf>
    <xf numFmtId="0" fontId="18" fillId="0" borderId="0" xfId="3" applyFont="1" applyFill="1" applyBorder="1" applyAlignment="1">
      <alignment horizontal="center" vertical="center"/>
    </xf>
    <xf numFmtId="0" fontId="13" fillId="0" borderId="0" xfId="3" applyFont="1" applyFill="1" applyAlignment="1">
      <alignment vertical="center"/>
    </xf>
    <xf numFmtId="0" fontId="17" fillId="0" borderId="0" xfId="3" applyFont="1" applyFill="1" applyAlignment="1">
      <alignment horizontal="right" vertical="center"/>
    </xf>
    <xf numFmtId="0" fontId="7" fillId="0" borderId="7" xfId="3" applyFont="1" applyFill="1" applyBorder="1" applyAlignment="1">
      <alignment horizontal="justify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6" fillId="2" borderId="0" xfId="3" applyFont="1" applyFill="1" applyBorder="1" applyAlignment="1">
      <alignment vertical="center"/>
    </xf>
    <xf numFmtId="0" fontId="6" fillId="2" borderId="5" xfId="3" applyFont="1" applyFill="1" applyBorder="1" applyAlignment="1">
      <alignment vertical="center"/>
    </xf>
    <xf numFmtId="0" fontId="8" fillId="2" borderId="6" xfId="3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0" fontId="8" fillId="2" borderId="8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justify" vertical="center"/>
    </xf>
    <xf numFmtId="0" fontId="7" fillId="0" borderId="2" xfId="3" applyFont="1" applyFill="1" applyBorder="1" applyAlignment="1">
      <alignment horizontal="justify" vertical="center"/>
    </xf>
    <xf numFmtId="0" fontId="5" fillId="0" borderId="4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lef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5" fillId="0" borderId="4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18" fillId="0" borderId="0" xfId="3" applyFont="1" applyFill="1" applyAlignment="1">
      <alignment horizontal="center" vertical="center" wrapText="1"/>
    </xf>
    <xf numFmtId="0" fontId="18" fillId="0" borderId="0" xfId="3" applyFont="1" applyFill="1" applyBorder="1" applyAlignment="1">
      <alignment horizontal="center" vertical="center"/>
    </xf>
    <xf numFmtId="0" fontId="20" fillId="0" borderId="0" xfId="3" applyFont="1" applyFill="1" applyAlignment="1">
      <alignment horizontal="center" vertical="center" wrapText="1"/>
    </xf>
    <xf numFmtId="0" fontId="18" fillId="0" borderId="0" xfId="3" applyFont="1" applyFill="1" applyAlignment="1">
      <alignment horizontal="center" vertical="center"/>
    </xf>
    <xf numFmtId="0" fontId="18" fillId="0" borderId="14" xfId="3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topLeftCell="A64" workbookViewId="0">
      <selection activeCell="H76" sqref="H76"/>
    </sheetView>
  </sheetViews>
  <sheetFormatPr baseColWidth="10" defaultColWidth="11.42578125" defaultRowHeight="12.75" x14ac:dyDescent="0.25"/>
  <cols>
    <col min="1" max="1" width="15.85546875" style="1" bestFit="1" customWidth="1"/>
    <col min="2" max="2" width="39.42578125" style="1" customWidth="1"/>
    <col min="3" max="3" width="16.42578125" style="72" bestFit="1" customWidth="1"/>
    <col min="4" max="4" width="12.140625" style="1" customWidth="1"/>
    <col min="5" max="5" width="16.42578125" style="1" bestFit="1" customWidth="1"/>
    <col min="6" max="6" width="14.28515625" style="1" customWidth="1"/>
    <col min="7" max="7" width="16.140625" style="1" bestFit="1" customWidth="1"/>
    <col min="8" max="8" width="13.42578125" style="1" customWidth="1"/>
    <col min="9" max="9" width="3" style="1" customWidth="1"/>
    <col min="10" max="10" width="19" style="1" hidden="1" customWidth="1"/>
    <col min="11" max="11" width="15.28515625" style="1" hidden="1" customWidth="1"/>
    <col min="12" max="12" width="15.28515625" style="1" bestFit="1" customWidth="1"/>
    <col min="13" max="16384" width="11.42578125" style="1"/>
  </cols>
  <sheetData>
    <row r="1" spans="1:11" ht="18.75" customHeight="1" x14ac:dyDescent="0.25">
      <c r="A1" s="75" t="s">
        <v>0</v>
      </c>
      <c r="B1" s="76"/>
      <c r="C1" s="76"/>
      <c r="D1" s="76"/>
      <c r="E1" s="76"/>
      <c r="F1" s="76"/>
      <c r="G1" s="76"/>
      <c r="H1" s="77"/>
    </row>
    <row r="2" spans="1:11" x14ac:dyDescent="0.25">
      <c r="A2" s="78" t="s">
        <v>1</v>
      </c>
      <c r="B2" s="79"/>
      <c r="C2" s="79"/>
      <c r="D2" s="79"/>
      <c r="E2" s="79"/>
      <c r="F2" s="79"/>
      <c r="G2" s="79"/>
      <c r="H2" s="80"/>
      <c r="I2" s="2"/>
    </row>
    <row r="3" spans="1:11" x14ac:dyDescent="0.25">
      <c r="A3" s="78" t="s">
        <v>2</v>
      </c>
      <c r="B3" s="81"/>
      <c r="C3" s="81"/>
      <c r="D3" s="81"/>
      <c r="E3" s="81"/>
      <c r="F3" s="81"/>
      <c r="G3" s="81"/>
      <c r="H3" s="82"/>
      <c r="I3" s="3"/>
    </row>
    <row r="4" spans="1:11" ht="13.5" thickBot="1" x14ac:dyDescent="0.3">
      <c r="A4" s="83" t="s">
        <v>3</v>
      </c>
      <c r="B4" s="84"/>
      <c r="C4" s="84"/>
      <c r="D4" s="84"/>
      <c r="E4" s="84"/>
      <c r="F4" s="84"/>
      <c r="G4" s="84"/>
      <c r="H4" s="85"/>
      <c r="I4" s="3"/>
    </row>
    <row r="5" spans="1:11" ht="13.5" thickBot="1" x14ac:dyDescent="0.3">
      <c r="C5" s="1"/>
      <c r="I5" s="3"/>
    </row>
    <row r="6" spans="1:11" ht="22.5" customHeight="1" x14ac:dyDescent="0.25">
      <c r="A6" s="86" t="s">
        <v>4</v>
      </c>
      <c r="B6" s="87"/>
      <c r="C6" s="88" t="s">
        <v>5</v>
      </c>
      <c r="D6" s="88" t="s">
        <v>6</v>
      </c>
      <c r="E6" s="88" t="s">
        <v>7</v>
      </c>
      <c r="F6" s="88" t="s">
        <v>8</v>
      </c>
      <c r="G6" s="91" t="s">
        <v>9</v>
      </c>
      <c r="H6" s="88" t="s">
        <v>10</v>
      </c>
      <c r="I6" s="3"/>
      <c r="J6" s="4"/>
    </row>
    <row r="7" spans="1:11" ht="22.5" customHeight="1" thickBot="1" x14ac:dyDescent="0.3">
      <c r="A7" s="83" t="s">
        <v>11</v>
      </c>
      <c r="B7" s="84"/>
      <c r="C7" s="89"/>
      <c r="D7" s="90"/>
      <c r="E7" s="89"/>
      <c r="F7" s="89"/>
      <c r="G7" s="92"/>
      <c r="H7" s="89"/>
      <c r="I7" s="3"/>
      <c r="J7" s="4"/>
    </row>
    <row r="8" spans="1:11" x14ac:dyDescent="0.25">
      <c r="A8" s="95"/>
      <c r="B8" s="96"/>
      <c r="C8" s="5"/>
      <c r="D8" s="6"/>
      <c r="E8" s="7"/>
      <c r="F8" s="8"/>
      <c r="G8" s="8"/>
      <c r="H8" s="8"/>
      <c r="I8" s="3"/>
      <c r="J8" s="4"/>
    </row>
    <row r="9" spans="1:11" x14ac:dyDescent="0.25">
      <c r="A9" s="97" t="s">
        <v>12</v>
      </c>
      <c r="B9" s="98"/>
      <c r="C9" s="9"/>
      <c r="D9" s="10"/>
      <c r="E9" s="11"/>
      <c r="F9" s="12"/>
      <c r="G9" s="12"/>
      <c r="H9" s="12"/>
      <c r="I9" s="3"/>
      <c r="J9" s="4"/>
    </row>
    <row r="10" spans="1:11" x14ac:dyDescent="0.25">
      <c r="A10" s="13" t="s">
        <v>13</v>
      </c>
      <c r="B10" s="14"/>
      <c r="C10" s="16">
        <v>1929827067.6099999</v>
      </c>
      <c r="D10" s="17">
        <v>0</v>
      </c>
      <c r="E10" s="12">
        <f>+C10+D10</f>
        <v>1929827067.6099999</v>
      </c>
      <c r="F10" s="18">
        <v>844799139.78999984</v>
      </c>
      <c r="G10" s="18">
        <f>F10</f>
        <v>844799139.78999984</v>
      </c>
      <c r="H10" s="12">
        <f>G10-C10</f>
        <v>-1085027927.8200002</v>
      </c>
      <c r="I10" s="3"/>
      <c r="J10" s="4"/>
    </row>
    <row r="11" spans="1:11" x14ac:dyDescent="0.25">
      <c r="A11" s="13" t="s">
        <v>14</v>
      </c>
      <c r="B11" s="14"/>
      <c r="C11" s="16">
        <v>0</v>
      </c>
      <c r="D11" s="17">
        <v>0</v>
      </c>
      <c r="E11" s="12">
        <f t="shared" ref="E11:E13" si="0">+C11+D11</f>
        <v>0</v>
      </c>
      <c r="F11" s="12">
        <v>0</v>
      </c>
      <c r="G11" s="18">
        <f>F11</f>
        <v>0</v>
      </c>
      <c r="H11" s="12">
        <f t="shared" ref="H11:H15" si="1">G11-C11</f>
        <v>0</v>
      </c>
      <c r="I11" s="3"/>
      <c r="J11" s="4"/>
    </row>
    <row r="12" spans="1:11" x14ac:dyDescent="0.25">
      <c r="A12" s="13" t="s">
        <v>15</v>
      </c>
      <c r="B12" s="14"/>
      <c r="C12" s="16">
        <v>0</v>
      </c>
      <c r="D12" s="17">
        <v>0</v>
      </c>
      <c r="E12" s="12">
        <f t="shared" si="0"/>
        <v>0</v>
      </c>
      <c r="F12" s="12">
        <v>4800</v>
      </c>
      <c r="G12" s="18">
        <f>+F12</f>
        <v>4800</v>
      </c>
      <c r="H12" s="12">
        <f t="shared" si="1"/>
        <v>4800</v>
      </c>
      <c r="I12" s="3"/>
      <c r="J12" s="4"/>
    </row>
    <row r="13" spans="1:11" x14ac:dyDescent="0.25">
      <c r="A13" s="13" t="s">
        <v>16</v>
      </c>
      <c r="B13" s="14"/>
      <c r="C13" s="16">
        <v>954564566.02999997</v>
      </c>
      <c r="D13" s="17">
        <v>0</v>
      </c>
      <c r="E13" s="12">
        <f t="shared" si="0"/>
        <v>954564566.02999997</v>
      </c>
      <c r="F13" s="12">
        <v>200456519.24000001</v>
      </c>
      <c r="G13" s="18">
        <f t="shared" ref="G13:G16" si="2">F13</f>
        <v>200456519.24000001</v>
      </c>
      <c r="H13" s="12">
        <f t="shared" si="1"/>
        <v>-754108046.78999996</v>
      </c>
      <c r="I13" s="3"/>
      <c r="J13" s="4"/>
    </row>
    <row r="14" spans="1:11" x14ac:dyDescent="0.25">
      <c r="A14" s="13" t="s">
        <v>17</v>
      </c>
      <c r="B14" s="14"/>
      <c r="C14" s="16">
        <v>17514435.469999999</v>
      </c>
      <c r="D14" s="19">
        <v>0</v>
      </c>
      <c r="E14" s="12">
        <f>C14+D14</f>
        <v>17514435.469999999</v>
      </c>
      <c r="F14" s="12">
        <v>13660622.629999999</v>
      </c>
      <c r="G14" s="18">
        <f t="shared" si="2"/>
        <v>13660622.629999999</v>
      </c>
      <c r="H14" s="12">
        <f t="shared" si="1"/>
        <v>-3853812.84</v>
      </c>
      <c r="I14" s="3"/>
      <c r="J14" s="4"/>
      <c r="K14" s="4"/>
    </row>
    <row r="15" spans="1:11" x14ac:dyDescent="0.25">
      <c r="A15" s="13" t="s">
        <v>18</v>
      </c>
      <c r="B15" s="14"/>
      <c r="C15" s="16">
        <v>182756074.19999999</v>
      </c>
      <c r="D15" s="17">
        <v>0</v>
      </c>
      <c r="E15" s="12">
        <f>C15+D15</f>
        <v>182756074.19999999</v>
      </c>
      <c r="F15" s="12">
        <v>53640653.299999997</v>
      </c>
      <c r="G15" s="18">
        <f t="shared" si="2"/>
        <v>53640653.299999997</v>
      </c>
      <c r="H15" s="12">
        <f t="shared" si="1"/>
        <v>-129115420.89999999</v>
      </c>
      <c r="I15" s="3"/>
      <c r="J15" s="4"/>
      <c r="K15" s="4"/>
    </row>
    <row r="16" spans="1:11" x14ac:dyDescent="0.25">
      <c r="A16" s="13" t="s">
        <v>19</v>
      </c>
      <c r="B16" s="14"/>
      <c r="C16" s="16">
        <v>0</v>
      </c>
      <c r="D16" s="17">
        <v>0</v>
      </c>
      <c r="E16" s="12">
        <f t="shared" ref="E16:E40" si="3">C16+D16</f>
        <v>0</v>
      </c>
      <c r="F16" s="12">
        <v>0</v>
      </c>
      <c r="G16" s="12">
        <f t="shared" si="2"/>
        <v>0</v>
      </c>
      <c r="H16" s="12"/>
      <c r="I16" s="3"/>
      <c r="J16" s="4"/>
      <c r="K16" s="4"/>
    </row>
    <row r="17" spans="1:12" x14ac:dyDescent="0.25">
      <c r="A17" s="13" t="s">
        <v>20</v>
      </c>
      <c r="B17" s="20"/>
      <c r="C17" s="21">
        <f t="shared" ref="C17:H17" si="4">SUM(C19:C29)</f>
        <v>3120210252.2389927</v>
      </c>
      <c r="D17" s="22">
        <f t="shared" si="4"/>
        <v>0</v>
      </c>
      <c r="E17" s="23">
        <f>C17+D17</f>
        <v>3120210252.2389927</v>
      </c>
      <c r="F17" s="23">
        <f>SUM(F19:F29)</f>
        <v>916398183</v>
      </c>
      <c r="G17" s="23">
        <f t="shared" si="4"/>
        <v>916398183</v>
      </c>
      <c r="H17" s="23">
        <f t="shared" si="4"/>
        <v>-2203812069.2389932</v>
      </c>
      <c r="I17" s="24"/>
      <c r="J17" s="4"/>
      <c r="K17" s="4"/>
    </row>
    <row r="18" spans="1:12" x14ac:dyDescent="0.25">
      <c r="A18" s="13" t="s">
        <v>21</v>
      </c>
      <c r="B18" s="25"/>
      <c r="C18" s="21"/>
      <c r="D18" s="22"/>
      <c r="E18" s="26"/>
      <c r="F18" s="23"/>
      <c r="G18" s="23"/>
      <c r="H18" s="23"/>
      <c r="I18" s="24"/>
      <c r="J18" s="4"/>
      <c r="K18" s="4"/>
    </row>
    <row r="19" spans="1:12" x14ac:dyDescent="0.25">
      <c r="A19" s="27" t="s">
        <v>22</v>
      </c>
      <c r="B19" s="14"/>
      <c r="C19" s="28">
        <v>2045614048.0000002</v>
      </c>
      <c r="D19" s="17">
        <v>0</v>
      </c>
      <c r="E19" s="17">
        <f t="shared" ref="E19:E24" si="5">C19+D19</f>
        <v>2045614048.0000002</v>
      </c>
      <c r="F19" s="18">
        <v>611650466</v>
      </c>
      <c r="G19" s="18">
        <f>F19</f>
        <v>611650466</v>
      </c>
      <c r="H19" s="12">
        <f>G19-C19</f>
        <v>-1433963582.0000002</v>
      </c>
      <c r="I19" s="3"/>
      <c r="J19" s="4"/>
      <c r="K19" s="4"/>
    </row>
    <row r="20" spans="1:12" x14ac:dyDescent="0.25">
      <c r="A20" s="27" t="s">
        <v>23</v>
      </c>
      <c r="B20" s="14"/>
      <c r="C20" s="29">
        <v>319159143.83999997</v>
      </c>
      <c r="D20" s="17">
        <v>0</v>
      </c>
      <c r="E20" s="17">
        <f t="shared" si="5"/>
        <v>319159143.83999997</v>
      </c>
      <c r="F20" s="18">
        <v>62367857</v>
      </c>
      <c r="G20" s="18">
        <f>F20</f>
        <v>62367857</v>
      </c>
      <c r="H20" s="12">
        <f t="shared" ref="H20:H29" si="6">G20-C20</f>
        <v>-256791286.83999997</v>
      </c>
      <c r="I20" s="3"/>
      <c r="J20" s="4"/>
      <c r="K20" s="4"/>
    </row>
    <row r="21" spans="1:12" x14ac:dyDescent="0.25">
      <c r="A21" s="27" t="s">
        <v>24</v>
      </c>
      <c r="B21" s="14"/>
      <c r="C21" s="29">
        <v>133957781.88899298</v>
      </c>
      <c r="D21" s="17">
        <v>0</v>
      </c>
      <c r="E21" s="17">
        <f t="shared" si="5"/>
        <v>133957781.88899298</v>
      </c>
      <c r="F21" s="18">
        <v>28345621</v>
      </c>
      <c r="G21" s="18">
        <f t="shared" ref="G21:G29" si="7">F21</f>
        <v>28345621</v>
      </c>
      <c r="H21" s="12">
        <f t="shared" si="6"/>
        <v>-105612160.88899298</v>
      </c>
      <c r="I21" s="3"/>
      <c r="J21" s="4"/>
      <c r="K21" s="4"/>
    </row>
    <row r="22" spans="1:12" x14ac:dyDescent="0.25">
      <c r="A22" s="30" t="s">
        <v>25</v>
      </c>
      <c r="B22" s="14"/>
      <c r="C22" s="29">
        <v>0</v>
      </c>
      <c r="D22" s="17">
        <v>0</v>
      </c>
      <c r="E22" s="17">
        <f t="shared" si="5"/>
        <v>0</v>
      </c>
      <c r="F22" s="31">
        <v>0</v>
      </c>
      <c r="G22" s="18">
        <f t="shared" si="7"/>
        <v>0</v>
      </c>
      <c r="H22" s="12">
        <f t="shared" si="6"/>
        <v>0</v>
      </c>
      <c r="I22" s="3"/>
      <c r="J22" s="4"/>
      <c r="K22" s="4"/>
    </row>
    <row r="23" spans="1:12" ht="14.25" customHeight="1" x14ac:dyDescent="0.25">
      <c r="A23" s="30" t="s">
        <v>26</v>
      </c>
      <c r="B23" s="14"/>
      <c r="C23" s="29">
        <v>0</v>
      </c>
      <c r="D23" s="17">
        <v>0</v>
      </c>
      <c r="E23" s="17">
        <f t="shared" si="5"/>
        <v>0</v>
      </c>
      <c r="F23" s="12">
        <v>0</v>
      </c>
      <c r="G23" s="18">
        <f t="shared" si="7"/>
        <v>0</v>
      </c>
      <c r="H23" s="12">
        <f t="shared" si="6"/>
        <v>0</v>
      </c>
      <c r="I23" s="3"/>
      <c r="J23" s="4"/>
      <c r="K23" s="4"/>
    </row>
    <row r="24" spans="1:12" ht="21" customHeight="1" x14ac:dyDescent="0.25">
      <c r="A24" s="99" t="s">
        <v>27</v>
      </c>
      <c r="B24" s="100"/>
      <c r="C24" s="29">
        <v>89087197.739999995</v>
      </c>
      <c r="D24" s="17">
        <v>0</v>
      </c>
      <c r="E24" s="17">
        <f t="shared" si="5"/>
        <v>89087197.739999995</v>
      </c>
      <c r="F24" s="18">
        <v>26340443</v>
      </c>
      <c r="G24" s="18">
        <f t="shared" si="7"/>
        <v>26340443</v>
      </c>
      <c r="H24" s="12">
        <f t="shared" si="6"/>
        <v>-62746754.739999995</v>
      </c>
      <c r="I24" s="3"/>
      <c r="J24" s="4"/>
      <c r="K24" s="4"/>
      <c r="L24" s="32"/>
    </row>
    <row r="25" spans="1:12" x14ac:dyDescent="0.25">
      <c r="A25" s="27" t="s">
        <v>28</v>
      </c>
      <c r="B25" s="33"/>
      <c r="C25" s="29">
        <v>84237484.000000015</v>
      </c>
      <c r="D25" s="17">
        <v>0</v>
      </c>
      <c r="E25" s="17">
        <f t="shared" si="3"/>
        <v>84237484.000000015</v>
      </c>
      <c r="F25" s="12">
        <v>23186720</v>
      </c>
      <c r="G25" s="18">
        <f t="shared" si="7"/>
        <v>23186720</v>
      </c>
      <c r="H25" s="12">
        <f>G25-C25</f>
        <v>-61050764.000000015</v>
      </c>
      <c r="I25" s="3"/>
      <c r="J25" s="4"/>
      <c r="K25" s="4"/>
    </row>
    <row r="26" spans="1:12" x14ac:dyDescent="0.25">
      <c r="A26" s="30" t="s">
        <v>29</v>
      </c>
      <c r="B26" s="14"/>
      <c r="C26" s="29">
        <v>0</v>
      </c>
      <c r="D26" s="17">
        <v>0</v>
      </c>
      <c r="E26" s="17">
        <f t="shared" si="3"/>
        <v>0</v>
      </c>
      <c r="F26" s="12">
        <v>0</v>
      </c>
      <c r="G26" s="18">
        <f t="shared" si="7"/>
        <v>0</v>
      </c>
      <c r="H26" s="12">
        <f t="shared" si="6"/>
        <v>0</v>
      </c>
      <c r="I26" s="3"/>
      <c r="J26" s="4"/>
      <c r="K26" s="4"/>
    </row>
    <row r="27" spans="1:12" x14ac:dyDescent="0.25">
      <c r="A27" s="34" t="s">
        <v>30</v>
      </c>
      <c r="B27" s="14"/>
      <c r="C27" s="29">
        <v>72836095.769999996</v>
      </c>
      <c r="D27" s="17">
        <v>0</v>
      </c>
      <c r="E27" s="17">
        <f>C27+D27</f>
        <v>72836095.769999996</v>
      </c>
      <c r="F27" s="18">
        <v>18797837</v>
      </c>
      <c r="G27" s="18">
        <f t="shared" si="7"/>
        <v>18797837</v>
      </c>
      <c r="H27" s="12">
        <f t="shared" si="6"/>
        <v>-54038258.769999996</v>
      </c>
      <c r="I27" s="3"/>
      <c r="J27" s="4"/>
      <c r="K27" s="4"/>
    </row>
    <row r="28" spans="1:12" x14ac:dyDescent="0.25">
      <c r="A28" s="27" t="s">
        <v>31</v>
      </c>
      <c r="B28" s="14"/>
      <c r="C28" s="29">
        <v>375318501</v>
      </c>
      <c r="D28" s="17">
        <v>0</v>
      </c>
      <c r="E28" s="17">
        <f t="shared" si="3"/>
        <v>375318501</v>
      </c>
      <c r="F28" s="12">
        <v>57225213</v>
      </c>
      <c r="G28" s="18">
        <f t="shared" si="7"/>
        <v>57225213</v>
      </c>
      <c r="H28" s="12">
        <f t="shared" si="6"/>
        <v>-318093288</v>
      </c>
      <c r="I28" s="3"/>
    </row>
    <row r="29" spans="1:12" ht="27" customHeight="1" x14ac:dyDescent="0.25">
      <c r="A29" s="93" t="s">
        <v>32</v>
      </c>
      <c r="B29" s="94"/>
      <c r="C29" s="29">
        <v>0</v>
      </c>
      <c r="D29" s="17">
        <v>0</v>
      </c>
      <c r="E29" s="12">
        <f t="shared" si="3"/>
        <v>0</v>
      </c>
      <c r="F29" s="12">
        <v>88484026</v>
      </c>
      <c r="G29" s="18">
        <f t="shared" si="7"/>
        <v>88484026</v>
      </c>
      <c r="H29" s="12">
        <f t="shared" si="6"/>
        <v>88484026</v>
      </c>
      <c r="I29" s="3"/>
    </row>
    <row r="30" spans="1:12" ht="22.5" customHeight="1" x14ac:dyDescent="0.25">
      <c r="A30" s="101" t="s">
        <v>33</v>
      </c>
      <c r="B30" s="102"/>
      <c r="C30" s="21">
        <f>SUM(C31:C35)</f>
        <v>33819378.579999998</v>
      </c>
      <c r="D30" s="22">
        <f>SUM(D31:D35)</f>
        <v>0</v>
      </c>
      <c r="E30" s="23">
        <f>SUM(E31:E35)</f>
        <v>33819378.579999998</v>
      </c>
      <c r="F30" s="23">
        <f>F31+F32+F33+F34+F35</f>
        <v>15980311</v>
      </c>
      <c r="G30" s="23">
        <f>G31+G32+G33+G34+G35</f>
        <v>15980311</v>
      </c>
      <c r="H30" s="23">
        <f>H31+H32+H33+H34+H35</f>
        <v>-17839067.580000002</v>
      </c>
      <c r="I30" s="24"/>
      <c r="J30" s="4"/>
    </row>
    <row r="31" spans="1:12" x14ac:dyDescent="0.25">
      <c r="A31" s="27" t="s">
        <v>34</v>
      </c>
      <c r="B31" s="14"/>
      <c r="C31" s="29">
        <v>0</v>
      </c>
      <c r="D31" s="17">
        <v>0</v>
      </c>
      <c r="E31" s="12">
        <f t="shared" si="3"/>
        <v>0</v>
      </c>
      <c r="F31" s="18">
        <v>4492</v>
      </c>
      <c r="G31" s="18">
        <f>F31</f>
        <v>4492</v>
      </c>
      <c r="H31" s="12">
        <f>G31-C31</f>
        <v>4492</v>
      </c>
      <c r="I31" s="35"/>
      <c r="J31" s="4"/>
    </row>
    <row r="32" spans="1:12" x14ac:dyDescent="0.25">
      <c r="A32" s="27" t="s">
        <v>35</v>
      </c>
      <c r="B32" s="14"/>
      <c r="C32" s="36">
        <v>6409663.6600000001</v>
      </c>
      <c r="D32" s="17">
        <v>0</v>
      </c>
      <c r="E32" s="12">
        <f t="shared" si="3"/>
        <v>6409663.6600000001</v>
      </c>
      <c r="F32" s="12">
        <v>1572008</v>
      </c>
      <c r="G32" s="18">
        <f t="shared" ref="G32:G38" si="8">F32</f>
        <v>1572008</v>
      </c>
      <c r="H32" s="12">
        <f>G32-C32</f>
        <v>-4837655.66</v>
      </c>
      <c r="I32" s="3"/>
      <c r="J32" s="4"/>
    </row>
    <row r="33" spans="1:12" x14ac:dyDescent="0.25">
      <c r="A33" s="27" t="s">
        <v>36</v>
      </c>
      <c r="B33" s="14"/>
      <c r="C33" s="29">
        <v>23225795.52</v>
      </c>
      <c r="D33" s="17">
        <v>0</v>
      </c>
      <c r="E33" s="12">
        <f>C33+D33</f>
        <v>23225795.52</v>
      </c>
      <c r="F33" s="37">
        <v>10344488</v>
      </c>
      <c r="G33" s="18">
        <f t="shared" si="8"/>
        <v>10344488</v>
      </c>
      <c r="H33" s="12">
        <f>G33-C33</f>
        <v>-12881307.52</v>
      </c>
      <c r="I33" s="3"/>
      <c r="J33" s="4"/>
    </row>
    <row r="34" spans="1:12" x14ac:dyDescent="0.25">
      <c r="A34" s="27" t="s">
        <v>37</v>
      </c>
      <c r="B34" s="14"/>
      <c r="C34" s="29">
        <v>0</v>
      </c>
      <c r="D34" s="17">
        <v>0</v>
      </c>
      <c r="E34" s="12">
        <f t="shared" si="3"/>
        <v>0</v>
      </c>
      <c r="F34" s="12">
        <v>0</v>
      </c>
      <c r="G34" s="18">
        <f t="shared" si="8"/>
        <v>0</v>
      </c>
      <c r="H34" s="12">
        <f t="shared" ref="H34:H38" si="9">G34-C34</f>
        <v>0</v>
      </c>
      <c r="I34" s="3"/>
      <c r="J34" s="4"/>
    </row>
    <row r="35" spans="1:12" ht="15.75" customHeight="1" x14ac:dyDescent="0.25">
      <c r="A35" s="27" t="s">
        <v>38</v>
      </c>
      <c r="B35" s="14"/>
      <c r="C35" s="29">
        <v>4183919.4000000013</v>
      </c>
      <c r="D35" s="17">
        <v>0</v>
      </c>
      <c r="E35" s="31">
        <f>+C35+D35</f>
        <v>4183919.4000000013</v>
      </c>
      <c r="F35" s="18">
        <v>4059323</v>
      </c>
      <c r="G35" s="18">
        <f t="shared" si="8"/>
        <v>4059323</v>
      </c>
      <c r="H35" s="12">
        <f t="shared" si="9"/>
        <v>-124596.4000000013</v>
      </c>
      <c r="I35" s="3"/>
      <c r="J35" s="38"/>
    </row>
    <row r="36" spans="1:12" x14ac:dyDescent="0.25">
      <c r="A36" s="39" t="s">
        <v>39</v>
      </c>
      <c r="B36" s="14"/>
      <c r="C36" s="29">
        <v>0</v>
      </c>
      <c r="D36" s="37">
        <v>0</v>
      </c>
      <c r="E36" s="12">
        <f t="shared" si="3"/>
        <v>0</v>
      </c>
      <c r="F36" s="18">
        <v>0</v>
      </c>
      <c r="G36" s="18">
        <f t="shared" si="8"/>
        <v>0</v>
      </c>
      <c r="H36" s="12">
        <f t="shared" si="9"/>
        <v>0</v>
      </c>
      <c r="I36" s="3"/>
      <c r="J36" s="40"/>
    </row>
    <row r="37" spans="1:12" x14ac:dyDescent="0.25">
      <c r="A37" s="39" t="s">
        <v>40</v>
      </c>
      <c r="B37" s="14"/>
      <c r="C37" s="21">
        <f>+C38</f>
        <v>48271776.549999997</v>
      </c>
      <c r="D37" s="22">
        <f>+D38</f>
        <v>0</v>
      </c>
      <c r="E37" s="26">
        <f>C37+D37</f>
        <v>48271776.549999997</v>
      </c>
      <c r="F37" s="23">
        <f>+F38</f>
        <v>0</v>
      </c>
      <c r="G37" s="41">
        <f>F37</f>
        <v>0</v>
      </c>
      <c r="H37" s="12">
        <f t="shared" si="9"/>
        <v>-48271776.549999997</v>
      </c>
      <c r="I37" s="42"/>
    </row>
    <row r="38" spans="1:12" x14ac:dyDescent="0.25">
      <c r="A38" s="27" t="s">
        <v>41</v>
      </c>
      <c r="B38" s="14"/>
      <c r="C38" s="29">
        <v>48271776.549999997</v>
      </c>
      <c r="D38" s="17">
        <v>0</v>
      </c>
      <c r="E38" s="12">
        <v>47755747</v>
      </c>
      <c r="F38" s="12">
        <v>0</v>
      </c>
      <c r="G38" s="18">
        <f t="shared" si="8"/>
        <v>0</v>
      </c>
      <c r="H38" s="12">
        <f t="shared" si="9"/>
        <v>-48271776.549999997</v>
      </c>
      <c r="I38" s="3"/>
    </row>
    <row r="39" spans="1:12" x14ac:dyDescent="0.25">
      <c r="A39" s="39" t="s">
        <v>42</v>
      </c>
      <c r="B39" s="25"/>
      <c r="C39" s="43">
        <f>C41+C40</f>
        <v>457874922.77999997</v>
      </c>
      <c r="D39" s="22">
        <f>D41+D40</f>
        <v>0</v>
      </c>
      <c r="E39" s="26">
        <f t="shared" si="3"/>
        <v>457874922.77999997</v>
      </c>
      <c r="F39" s="41">
        <f>F41+F40</f>
        <v>115368375</v>
      </c>
      <c r="G39" s="41">
        <f>G41+G40</f>
        <v>115368375</v>
      </c>
      <c r="H39" s="41">
        <f>H41+H40</f>
        <v>-342506547.77999997</v>
      </c>
      <c r="I39" s="44"/>
      <c r="J39" s="32"/>
    </row>
    <row r="40" spans="1:12" ht="15" x14ac:dyDescent="0.25">
      <c r="A40" s="27" t="s">
        <v>43</v>
      </c>
      <c r="B40" s="14"/>
      <c r="C40" s="29">
        <v>457874922.77999997</v>
      </c>
      <c r="D40" s="37">
        <v>0</v>
      </c>
      <c r="E40" s="12">
        <f t="shared" si="3"/>
        <v>457874922.77999997</v>
      </c>
      <c r="F40" s="18">
        <v>115368375</v>
      </c>
      <c r="G40" s="18">
        <f>F40</f>
        <v>115368375</v>
      </c>
      <c r="H40" s="12">
        <f>G40-C40</f>
        <v>-342506547.77999997</v>
      </c>
      <c r="I40" s="3"/>
      <c r="J40" s="45" t="s">
        <v>44</v>
      </c>
      <c r="K40" s="46"/>
      <c r="L40" s="47"/>
    </row>
    <row r="41" spans="1:12" ht="15" x14ac:dyDescent="0.25">
      <c r="A41" s="27" t="s">
        <v>45</v>
      </c>
      <c r="B41" s="14"/>
      <c r="C41" s="29">
        <v>0</v>
      </c>
      <c r="D41" s="37">
        <v>0</v>
      </c>
      <c r="E41" s="18">
        <f>C41+D41</f>
        <v>0</v>
      </c>
      <c r="F41" s="18">
        <v>0</v>
      </c>
      <c r="G41" s="18">
        <f>F41</f>
        <v>0</v>
      </c>
      <c r="H41" s="12">
        <f>G41-C41</f>
        <v>0</v>
      </c>
      <c r="I41" s="3"/>
      <c r="J41" s="46" t="s">
        <v>46</v>
      </c>
      <c r="K41" s="47">
        <v>138172152</v>
      </c>
    </row>
    <row r="42" spans="1:12" ht="15" x14ac:dyDescent="0.25">
      <c r="A42" s="48"/>
      <c r="B42" s="49"/>
      <c r="C42" s="29"/>
      <c r="D42" s="17"/>
      <c r="E42" s="12"/>
      <c r="F42" s="12"/>
      <c r="G42" s="12"/>
      <c r="H42" s="12">
        <f t="shared" ref="H42" si="10">G42-C42</f>
        <v>0</v>
      </c>
      <c r="I42" s="3"/>
      <c r="J42" s="46" t="s">
        <v>47</v>
      </c>
      <c r="K42" s="47">
        <v>17234554.999999996</v>
      </c>
    </row>
    <row r="43" spans="1:12" ht="19.5" customHeight="1" x14ac:dyDescent="0.25">
      <c r="A43" s="97" t="s">
        <v>48</v>
      </c>
      <c r="B43" s="98"/>
      <c r="C43" s="21">
        <f>SUM(C10,C11,C12,C13,C14,C15,C16,C17,C30,C36,C37,C39)</f>
        <v>6744838473.458992</v>
      </c>
      <c r="D43" s="22">
        <f>SUM(D10,D11,D12,D13,D14,D15,D16,D17,D30,D36,D37,D39)</f>
        <v>0</v>
      </c>
      <c r="E43" s="23">
        <f>SUM(E10,E11,E12,E13,E14,E15,E16,E17,E30,E36,E37,E39)</f>
        <v>6744838473.458992</v>
      </c>
      <c r="F43" s="23">
        <f>SUM(F10,F11,F12,F13,F14,F15,F16,F17,F30,F36,F37,F39)</f>
        <v>2160308603.96</v>
      </c>
      <c r="G43" s="23">
        <f>SUM(G10,G11,G12,G13,G14,G15,G16,G17,G30,G36,G37,G39)</f>
        <v>2160308603.96</v>
      </c>
      <c r="H43" s="23">
        <f>G43-C43</f>
        <v>-4584529869.498992</v>
      </c>
      <c r="I43" s="24"/>
      <c r="J43" s="46" t="s">
        <v>49</v>
      </c>
      <c r="K43" s="47">
        <v>15845977.000000002</v>
      </c>
    </row>
    <row r="44" spans="1:12" ht="15.75" customHeight="1" x14ac:dyDescent="0.25">
      <c r="A44" s="97" t="s">
        <v>50</v>
      </c>
      <c r="B44" s="98"/>
      <c r="C44" s="21"/>
      <c r="D44" s="22"/>
      <c r="E44" s="23"/>
      <c r="F44" s="23"/>
      <c r="G44" s="23"/>
      <c r="H44" s="50">
        <f>IF(H43&gt;0,H43,0)</f>
        <v>0</v>
      </c>
      <c r="I44" s="24"/>
      <c r="J44" s="46" t="s">
        <v>51</v>
      </c>
      <c r="K44" s="47">
        <v>299433614</v>
      </c>
    </row>
    <row r="45" spans="1:12" ht="15" x14ac:dyDescent="0.25">
      <c r="A45" s="48"/>
      <c r="B45" s="49"/>
      <c r="C45" s="29"/>
      <c r="D45" s="17"/>
      <c r="E45" s="12"/>
      <c r="F45" s="12"/>
      <c r="G45" s="12"/>
      <c r="H45" s="12"/>
      <c r="I45" s="3"/>
      <c r="J45" s="46" t="s">
        <v>52</v>
      </c>
      <c r="K45" s="47">
        <v>476921314</v>
      </c>
    </row>
    <row r="46" spans="1:12" x14ac:dyDescent="0.25">
      <c r="A46" s="97" t="s">
        <v>53</v>
      </c>
      <c r="B46" s="98"/>
      <c r="C46" s="29"/>
      <c r="D46" s="17"/>
      <c r="E46" s="12"/>
      <c r="F46" s="12"/>
      <c r="G46" s="12"/>
      <c r="H46" s="12"/>
      <c r="I46" s="3"/>
    </row>
    <row r="47" spans="1:12" x14ac:dyDescent="0.25">
      <c r="A47" s="13" t="s">
        <v>54</v>
      </c>
      <c r="B47" s="25"/>
      <c r="C47" s="21">
        <f>C48+C49+C50+C51+C52+C53+C54+C55</f>
        <v>1398188760.3199999</v>
      </c>
      <c r="D47" s="22">
        <f>D48+D49+D50+D51+D52+D53+D54+D55</f>
        <v>0</v>
      </c>
      <c r="E47" s="22">
        <f>C47+D47</f>
        <v>1398188760.3199999</v>
      </c>
      <c r="F47" s="23">
        <f>F48+F49+F50+F51+F54+F55</f>
        <v>245219256</v>
      </c>
      <c r="G47" s="23">
        <f>G48+G49+G50+G51+G54+G55</f>
        <v>245219256</v>
      </c>
      <c r="H47" s="23">
        <f>G47-C47</f>
        <v>-1152969504.3199999</v>
      </c>
      <c r="I47" s="24"/>
      <c r="J47" s="32"/>
    </row>
    <row r="48" spans="1:12" ht="18" customHeight="1" x14ac:dyDescent="0.25">
      <c r="A48" s="93" t="s">
        <v>55</v>
      </c>
      <c r="B48" s="94"/>
      <c r="C48" s="29">
        <v>0</v>
      </c>
      <c r="D48" s="17">
        <v>0</v>
      </c>
      <c r="E48" s="12">
        <f>+C48</f>
        <v>0</v>
      </c>
      <c r="F48" s="12">
        <v>0</v>
      </c>
      <c r="G48" s="18">
        <f t="shared" ref="G48:G60" si="11">F48</f>
        <v>0</v>
      </c>
      <c r="H48" s="12">
        <f>G48-C48</f>
        <v>0</v>
      </c>
      <c r="I48" s="3"/>
    </row>
    <row r="49" spans="1:10" ht="18" customHeight="1" x14ac:dyDescent="0.25">
      <c r="A49" s="93" t="s">
        <v>56</v>
      </c>
      <c r="B49" s="94"/>
      <c r="C49" s="29">
        <v>0</v>
      </c>
      <c r="D49" s="17">
        <v>0</v>
      </c>
      <c r="E49" s="12">
        <f t="shared" ref="E49:E54" si="12">+C49</f>
        <v>0</v>
      </c>
      <c r="F49" s="12">
        <v>0</v>
      </c>
      <c r="G49" s="18">
        <f t="shared" si="11"/>
        <v>0</v>
      </c>
      <c r="H49" s="12">
        <f t="shared" ref="H49:H72" si="13">G49-C49</f>
        <v>0</v>
      </c>
      <c r="I49" s="3"/>
    </row>
    <row r="50" spans="1:10" ht="18" customHeight="1" x14ac:dyDescent="0.25">
      <c r="A50" s="99" t="s">
        <v>57</v>
      </c>
      <c r="B50" s="100"/>
      <c r="C50" s="28">
        <v>171879002.22999999</v>
      </c>
      <c r="D50" s="17">
        <v>0</v>
      </c>
      <c r="E50" s="12">
        <f t="shared" si="12"/>
        <v>171879002.22999999</v>
      </c>
      <c r="F50" s="18">
        <v>34365240</v>
      </c>
      <c r="G50" s="18">
        <f>F50</f>
        <v>34365240</v>
      </c>
      <c r="H50" s="12">
        <f>G50-C50</f>
        <v>-137513762.22999999</v>
      </c>
      <c r="I50" s="3"/>
      <c r="J50" s="32"/>
    </row>
    <row r="51" spans="1:10" ht="30.75" customHeight="1" x14ac:dyDescent="0.25">
      <c r="A51" s="99" t="s">
        <v>58</v>
      </c>
      <c r="B51" s="100"/>
      <c r="C51" s="16">
        <v>1226309758.0899999</v>
      </c>
      <c r="D51" s="51">
        <v>0</v>
      </c>
      <c r="E51" s="12">
        <f t="shared" si="12"/>
        <v>1226309758.0899999</v>
      </c>
      <c r="F51" s="12">
        <v>210854016</v>
      </c>
      <c r="G51" s="18">
        <f t="shared" si="11"/>
        <v>210854016</v>
      </c>
      <c r="H51" s="12">
        <f>G51-C51</f>
        <v>-1015455742.0899999</v>
      </c>
      <c r="I51" s="3"/>
      <c r="J51" s="52"/>
    </row>
    <row r="52" spans="1:10" ht="16.5" customHeight="1" x14ac:dyDescent="0.25">
      <c r="A52" s="30" t="s">
        <v>59</v>
      </c>
      <c r="B52" s="14"/>
      <c r="C52" s="16">
        <v>0</v>
      </c>
      <c r="D52" s="17">
        <v>0</v>
      </c>
      <c r="E52" s="12">
        <f t="shared" si="12"/>
        <v>0</v>
      </c>
      <c r="F52" s="12">
        <v>0</v>
      </c>
      <c r="G52" s="18">
        <f t="shared" si="11"/>
        <v>0</v>
      </c>
      <c r="H52" s="12">
        <f t="shared" ref="H52:H55" si="14">G52-C52</f>
        <v>0</v>
      </c>
      <c r="I52" s="3"/>
    </row>
    <row r="53" spans="1:10" ht="17.25" customHeight="1" x14ac:dyDescent="0.25">
      <c r="A53" s="93" t="s">
        <v>60</v>
      </c>
      <c r="B53" s="94"/>
      <c r="C53" s="16">
        <v>0</v>
      </c>
      <c r="D53" s="17">
        <v>0</v>
      </c>
      <c r="E53" s="12">
        <f t="shared" si="12"/>
        <v>0</v>
      </c>
      <c r="F53" s="12">
        <v>0</v>
      </c>
      <c r="G53" s="18">
        <f t="shared" si="11"/>
        <v>0</v>
      </c>
      <c r="H53" s="12">
        <f t="shared" si="14"/>
        <v>0</v>
      </c>
      <c r="I53" s="3"/>
    </row>
    <row r="54" spans="1:10" ht="35.25" customHeight="1" x14ac:dyDescent="0.25">
      <c r="A54" s="99" t="s">
        <v>61</v>
      </c>
      <c r="B54" s="100"/>
      <c r="C54" s="16">
        <v>0</v>
      </c>
      <c r="D54" s="17">
        <v>0</v>
      </c>
      <c r="E54" s="12">
        <f t="shared" si="12"/>
        <v>0</v>
      </c>
      <c r="F54" s="12">
        <v>0</v>
      </c>
      <c r="G54" s="18">
        <f t="shared" si="11"/>
        <v>0</v>
      </c>
      <c r="H54" s="12">
        <f>G54-C54</f>
        <v>0</v>
      </c>
      <c r="I54" s="3"/>
      <c r="J54" s="32"/>
    </row>
    <row r="55" spans="1:10" ht="28.5" customHeight="1" x14ac:dyDescent="0.25">
      <c r="A55" s="93" t="s">
        <v>62</v>
      </c>
      <c r="B55" s="94"/>
      <c r="C55" s="16">
        <v>0</v>
      </c>
      <c r="D55" s="17">
        <v>0</v>
      </c>
      <c r="E55" s="12">
        <f>+C55</f>
        <v>0</v>
      </c>
      <c r="F55" s="12">
        <v>0</v>
      </c>
      <c r="G55" s="18">
        <f t="shared" si="11"/>
        <v>0</v>
      </c>
      <c r="H55" s="12">
        <f t="shared" si="14"/>
        <v>0</v>
      </c>
      <c r="I55" s="3"/>
      <c r="J55" s="32"/>
    </row>
    <row r="56" spans="1:10" s="55" customFormat="1" x14ac:dyDescent="0.25">
      <c r="A56" s="13" t="s">
        <v>63</v>
      </c>
      <c r="B56" s="20"/>
      <c r="C56" s="53">
        <f>+C57+C58+C59+C60</f>
        <v>0</v>
      </c>
      <c r="D56" s="54">
        <f t="shared" ref="D56" si="15">+D57+D58+D59+D60</f>
        <v>0</v>
      </c>
      <c r="E56" s="26">
        <f>C56+D56</f>
        <v>0</v>
      </c>
      <c r="F56" s="26">
        <f t="shared" ref="F56:H56" si="16">+F57+F58+F59+F60</f>
        <v>0</v>
      </c>
      <c r="G56" s="26">
        <f t="shared" si="16"/>
        <v>0</v>
      </c>
      <c r="H56" s="26">
        <f t="shared" si="16"/>
        <v>0</v>
      </c>
      <c r="I56" s="42"/>
    </row>
    <row r="57" spans="1:10" x14ac:dyDescent="0.25">
      <c r="A57" s="30" t="s">
        <v>64</v>
      </c>
      <c r="B57" s="14"/>
      <c r="C57" s="16">
        <v>0</v>
      </c>
      <c r="D57" s="17">
        <v>0</v>
      </c>
      <c r="E57" s="12">
        <f t="shared" ref="E57:E66" si="17">+C57+D57</f>
        <v>0</v>
      </c>
      <c r="F57" s="12">
        <v>0</v>
      </c>
      <c r="G57" s="18">
        <f t="shared" si="11"/>
        <v>0</v>
      </c>
      <c r="H57" s="12">
        <f t="shared" ref="H57:H59" si="18">C57-G57</f>
        <v>0</v>
      </c>
      <c r="I57" s="3"/>
    </row>
    <row r="58" spans="1:10" x14ac:dyDescent="0.25">
      <c r="A58" s="30" t="s">
        <v>65</v>
      </c>
      <c r="B58" s="14"/>
      <c r="C58" s="16">
        <v>0</v>
      </c>
      <c r="D58" s="17">
        <v>0</v>
      </c>
      <c r="E58" s="12">
        <f t="shared" si="17"/>
        <v>0</v>
      </c>
      <c r="F58" s="12">
        <v>0</v>
      </c>
      <c r="G58" s="18">
        <f t="shared" si="11"/>
        <v>0</v>
      </c>
      <c r="H58" s="12">
        <f t="shared" si="18"/>
        <v>0</v>
      </c>
      <c r="I58" s="3"/>
    </row>
    <row r="59" spans="1:10" x14ac:dyDescent="0.25">
      <c r="A59" s="30" t="s">
        <v>66</v>
      </c>
      <c r="B59" s="14"/>
      <c r="C59" s="16">
        <v>0</v>
      </c>
      <c r="D59" s="17">
        <v>0</v>
      </c>
      <c r="E59" s="12">
        <f t="shared" si="17"/>
        <v>0</v>
      </c>
      <c r="F59" s="12">
        <v>0</v>
      </c>
      <c r="G59" s="18">
        <f t="shared" si="11"/>
        <v>0</v>
      </c>
      <c r="H59" s="12">
        <f t="shared" si="18"/>
        <v>0</v>
      </c>
      <c r="I59" s="3"/>
    </row>
    <row r="60" spans="1:10" x14ac:dyDescent="0.25">
      <c r="A60" s="30" t="s">
        <v>67</v>
      </c>
      <c r="B60" s="14"/>
      <c r="C60" s="16">
        <v>0</v>
      </c>
      <c r="D60" s="17">
        <v>0</v>
      </c>
      <c r="E60" s="12">
        <f t="shared" si="17"/>
        <v>0</v>
      </c>
      <c r="F60" s="12">
        <v>0</v>
      </c>
      <c r="G60" s="18">
        <f t="shared" si="11"/>
        <v>0</v>
      </c>
      <c r="H60" s="12">
        <f>C60-G60</f>
        <v>0</v>
      </c>
      <c r="I60" s="56"/>
      <c r="J60" s="1" t="s">
        <v>68</v>
      </c>
    </row>
    <row r="61" spans="1:10" x14ac:dyDescent="0.25">
      <c r="A61" s="57"/>
      <c r="B61" s="14"/>
      <c r="C61" s="16"/>
      <c r="D61" s="17"/>
      <c r="E61" s="12"/>
      <c r="F61" s="12"/>
      <c r="G61" s="12"/>
      <c r="H61" s="12"/>
      <c r="I61" s="3"/>
    </row>
    <row r="62" spans="1:10" ht="12.75" customHeight="1" x14ac:dyDescent="0.25">
      <c r="A62" s="13" t="s">
        <v>69</v>
      </c>
      <c r="B62" s="25"/>
      <c r="C62" s="53">
        <f>+C63+C64</f>
        <v>230966</v>
      </c>
      <c r="D62" s="54"/>
      <c r="E62" s="12">
        <f t="shared" si="17"/>
        <v>230966</v>
      </c>
      <c r="F62" s="26">
        <f t="shared" ref="F62:H62" si="19">+F63+F64</f>
        <v>120963</v>
      </c>
      <c r="G62" s="26">
        <f t="shared" si="19"/>
        <v>120963</v>
      </c>
      <c r="H62" s="26">
        <f t="shared" si="19"/>
        <v>110003</v>
      </c>
      <c r="I62" s="42"/>
    </row>
    <row r="63" spans="1:10" ht="22.5" customHeight="1" x14ac:dyDescent="0.25">
      <c r="A63" s="93" t="s">
        <v>70</v>
      </c>
      <c r="B63" s="94"/>
      <c r="C63" s="16">
        <v>0</v>
      </c>
      <c r="D63" s="17">
        <v>0</v>
      </c>
      <c r="E63" s="12">
        <f t="shared" si="17"/>
        <v>0</v>
      </c>
      <c r="F63" s="12">
        <v>0</v>
      </c>
      <c r="G63" s="18">
        <f t="shared" ref="G63:G66" si="20">F63</f>
        <v>0</v>
      </c>
      <c r="H63" s="12">
        <f t="shared" ref="H63:H67" si="21">C63-G63</f>
        <v>0</v>
      </c>
      <c r="I63" s="3"/>
    </row>
    <row r="64" spans="1:10" ht="14.25" customHeight="1" x14ac:dyDescent="0.25">
      <c r="A64" s="57" t="s">
        <v>71</v>
      </c>
      <c r="B64" s="14"/>
      <c r="C64" s="16">
        <v>230966</v>
      </c>
      <c r="D64" s="12">
        <v>0</v>
      </c>
      <c r="E64" s="12">
        <f t="shared" si="17"/>
        <v>230966</v>
      </c>
      <c r="F64" s="12">
        <v>120963</v>
      </c>
      <c r="G64" s="18">
        <f t="shared" si="20"/>
        <v>120963</v>
      </c>
      <c r="H64" s="12">
        <f t="shared" si="21"/>
        <v>110003</v>
      </c>
      <c r="I64" s="3"/>
    </row>
    <row r="65" spans="1:10" ht="21" customHeight="1" x14ac:dyDescent="0.25">
      <c r="A65" s="101" t="s">
        <v>72</v>
      </c>
      <c r="B65" s="102"/>
      <c r="C65" s="53">
        <v>0</v>
      </c>
      <c r="D65" s="12">
        <v>0</v>
      </c>
      <c r="E65" s="12">
        <f t="shared" si="17"/>
        <v>0</v>
      </c>
      <c r="F65" s="26">
        <v>0</v>
      </c>
      <c r="G65" s="18">
        <f t="shared" si="20"/>
        <v>0</v>
      </c>
      <c r="H65" s="12">
        <f t="shared" si="21"/>
        <v>0</v>
      </c>
      <c r="I65" s="3"/>
      <c r="J65" s="32"/>
    </row>
    <row r="66" spans="1:10" x14ac:dyDescent="0.25">
      <c r="A66" s="57" t="s">
        <v>73</v>
      </c>
      <c r="B66" s="58"/>
      <c r="C66" s="16">
        <v>0</v>
      </c>
      <c r="D66" s="12">
        <v>0</v>
      </c>
      <c r="E66" s="12">
        <f t="shared" si="17"/>
        <v>0</v>
      </c>
      <c r="F66" s="18">
        <v>0</v>
      </c>
      <c r="G66" s="18">
        <f t="shared" si="20"/>
        <v>0</v>
      </c>
      <c r="H66" s="12">
        <f>C66-G66</f>
        <v>0</v>
      </c>
      <c r="I66" s="56"/>
      <c r="J66" s="32"/>
    </row>
    <row r="67" spans="1:10" x14ac:dyDescent="0.25">
      <c r="A67" s="48"/>
      <c r="B67" s="49"/>
      <c r="C67" s="16"/>
      <c r="D67" s="12"/>
      <c r="E67" s="12"/>
      <c r="F67" s="12"/>
      <c r="G67" s="12"/>
      <c r="H67" s="12">
        <f t="shared" si="21"/>
        <v>0</v>
      </c>
      <c r="I67" s="3"/>
    </row>
    <row r="68" spans="1:10" ht="19.5" customHeight="1" x14ac:dyDescent="0.25">
      <c r="A68" s="97" t="s">
        <v>74</v>
      </c>
      <c r="B68" s="98"/>
      <c r="C68" s="21">
        <f t="shared" ref="C68:H68" si="22">C47+C56+C66+C62</f>
        <v>1398419726.3199999</v>
      </c>
      <c r="D68" s="23">
        <f t="shared" si="22"/>
        <v>0</v>
      </c>
      <c r="E68" s="23">
        <f t="shared" si="22"/>
        <v>1398419726.3199999</v>
      </c>
      <c r="F68" s="23">
        <f t="shared" si="22"/>
        <v>245340219</v>
      </c>
      <c r="G68" s="23">
        <f t="shared" si="22"/>
        <v>245340219</v>
      </c>
      <c r="H68" s="23">
        <f t="shared" si="22"/>
        <v>-1152859501.3199999</v>
      </c>
      <c r="I68" s="24"/>
      <c r="J68" s="32"/>
    </row>
    <row r="69" spans="1:10" x14ac:dyDescent="0.25">
      <c r="A69" s="48"/>
      <c r="B69" s="49"/>
      <c r="C69" s="16"/>
      <c r="D69" s="12"/>
      <c r="E69" s="12"/>
      <c r="F69" s="12"/>
      <c r="G69" s="12"/>
      <c r="H69" s="12">
        <f t="shared" si="13"/>
        <v>0</v>
      </c>
      <c r="I69" s="3"/>
      <c r="J69" s="4"/>
    </row>
    <row r="70" spans="1:10" ht="22.5" customHeight="1" x14ac:dyDescent="0.25">
      <c r="A70" s="97" t="s">
        <v>75</v>
      </c>
      <c r="B70" s="98"/>
      <c r="C70" s="53">
        <f t="shared" ref="C70:G70" si="23">C71</f>
        <v>0</v>
      </c>
      <c r="D70" s="26">
        <f t="shared" si="23"/>
        <v>0</v>
      </c>
      <c r="E70" s="26">
        <f t="shared" si="23"/>
        <v>0</v>
      </c>
      <c r="F70" s="26">
        <f t="shared" si="23"/>
        <v>0</v>
      </c>
      <c r="G70" s="26">
        <f t="shared" si="23"/>
        <v>0</v>
      </c>
      <c r="H70" s="26">
        <f>H71</f>
        <v>0</v>
      </c>
      <c r="I70" s="42"/>
      <c r="J70" s="4"/>
    </row>
    <row r="71" spans="1:10" x14ac:dyDescent="0.25">
      <c r="A71" s="57" t="s">
        <v>76</v>
      </c>
      <c r="B71" s="58"/>
      <c r="C71" s="16">
        <v>0</v>
      </c>
      <c r="D71" s="12"/>
      <c r="E71" s="12">
        <f>C71+D71</f>
        <v>0</v>
      </c>
      <c r="F71" s="18">
        <v>0</v>
      </c>
      <c r="G71" s="12">
        <f>F71</f>
        <v>0</v>
      </c>
      <c r="H71" s="12">
        <f>G71-C71</f>
        <v>0</v>
      </c>
      <c r="I71" s="3"/>
      <c r="J71" s="4"/>
    </row>
    <row r="72" spans="1:10" x14ac:dyDescent="0.25">
      <c r="A72" s="48"/>
      <c r="B72" s="49"/>
      <c r="C72" s="16"/>
      <c r="D72" s="12"/>
      <c r="E72" s="12"/>
      <c r="F72" s="12"/>
      <c r="G72" s="12"/>
      <c r="H72" s="12">
        <f t="shared" si="13"/>
        <v>0</v>
      </c>
      <c r="I72" s="3"/>
      <c r="J72" s="4"/>
    </row>
    <row r="73" spans="1:10" x14ac:dyDescent="0.25">
      <c r="A73" s="97" t="s">
        <v>77</v>
      </c>
      <c r="B73" s="98"/>
      <c r="C73" s="21">
        <f>C43+C68+C70</f>
        <v>8143258199.7789917</v>
      </c>
      <c r="D73" s="22">
        <f>D43+D68+D70</f>
        <v>0</v>
      </c>
      <c r="E73" s="23">
        <f>E43+E68+E70</f>
        <v>8143258199.7789917</v>
      </c>
      <c r="F73" s="23">
        <f>F43+F68+F70</f>
        <v>2405648822.96</v>
      </c>
      <c r="G73" s="23">
        <f>G43+G68+G70</f>
        <v>2405648822.96</v>
      </c>
      <c r="H73" s="23">
        <f>G73-C73</f>
        <v>-5737609376.8189917</v>
      </c>
      <c r="I73" s="24"/>
      <c r="J73" s="4"/>
    </row>
    <row r="74" spans="1:10" x14ac:dyDescent="0.25">
      <c r="A74" s="48"/>
      <c r="B74" s="49"/>
      <c r="C74" s="16"/>
      <c r="D74" s="12"/>
      <c r="E74" s="12"/>
      <c r="F74" s="12"/>
      <c r="G74" s="12" t="s">
        <v>78</v>
      </c>
      <c r="H74" s="12"/>
      <c r="I74" s="3"/>
      <c r="J74" s="4"/>
    </row>
    <row r="75" spans="1:10" ht="13.5" thickBot="1" x14ac:dyDescent="0.3">
      <c r="A75" s="59"/>
      <c r="B75" s="74"/>
      <c r="C75" s="60"/>
      <c r="D75" s="61"/>
      <c r="E75" s="61"/>
      <c r="F75" s="61"/>
      <c r="G75" s="61"/>
      <c r="H75" s="61"/>
      <c r="I75" s="3"/>
      <c r="J75" s="38"/>
    </row>
    <row r="76" spans="1:10" x14ac:dyDescent="0.25">
      <c r="A76" s="49"/>
      <c r="B76" s="49"/>
      <c r="C76" s="62"/>
      <c r="D76" s="3"/>
      <c r="E76" s="3"/>
      <c r="G76" s="3"/>
      <c r="H76" s="3"/>
      <c r="I76" s="3"/>
    </row>
    <row r="77" spans="1:10" x14ac:dyDescent="0.25">
      <c r="A77" s="49"/>
      <c r="B77" s="49"/>
      <c r="C77" s="62"/>
      <c r="D77" s="3"/>
      <c r="E77" s="3"/>
      <c r="F77" s="63"/>
      <c r="G77" s="3"/>
      <c r="H77" s="3"/>
      <c r="I77" s="3"/>
    </row>
    <row r="78" spans="1:10" x14ac:dyDescent="0.25">
      <c r="A78" s="49"/>
      <c r="B78" s="49"/>
      <c r="C78" s="62"/>
      <c r="D78" s="3"/>
      <c r="E78" s="3"/>
      <c r="F78" s="64"/>
      <c r="G78" s="3"/>
      <c r="H78" s="3"/>
      <c r="I78" s="3"/>
    </row>
    <row r="79" spans="1:10" x14ac:dyDescent="0.25">
      <c r="C79" s="65"/>
      <c r="D79" s="32"/>
      <c r="E79" s="32"/>
      <c r="F79" s="32"/>
      <c r="G79" s="66"/>
      <c r="H79" s="32"/>
      <c r="I79" s="32"/>
    </row>
    <row r="80" spans="1:10" x14ac:dyDescent="0.25">
      <c r="A80" s="67"/>
      <c r="B80" s="107" t="s">
        <v>79</v>
      </c>
      <c r="C80" s="107"/>
      <c r="D80" s="55"/>
      <c r="E80" s="107" t="s">
        <v>80</v>
      </c>
      <c r="F80" s="107"/>
      <c r="G80" s="107"/>
      <c r="H80" s="67"/>
    </row>
    <row r="81" spans="1:9" x14ac:dyDescent="0.25">
      <c r="A81" s="67"/>
      <c r="B81" s="68"/>
      <c r="C81" s="68"/>
      <c r="D81" s="55"/>
      <c r="E81" s="68"/>
      <c r="F81" s="68"/>
      <c r="G81" s="68"/>
      <c r="H81" s="67"/>
    </row>
    <row r="82" spans="1:9" x14ac:dyDescent="0.25">
      <c r="A82" s="67"/>
      <c r="B82" s="68"/>
      <c r="C82" s="68"/>
      <c r="D82" s="55"/>
      <c r="E82" s="68"/>
      <c r="F82" s="68"/>
      <c r="G82" s="68"/>
      <c r="H82" s="67"/>
    </row>
    <row r="83" spans="1:9" x14ac:dyDescent="0.25">
      <c r="A83" s="67"/>
      <c r="B83" s="55"/>
      <c r="C83" s="69"/>
      <c r="D83" s="55"/>
      <c r="E83" s="55"/>
      <c r="F83" s="70"/>
      <c r="G83" s="55"/>
      <c r="H83" s="67"/>
    </row>
    <row r="84" spans="1:9" x14ac:dyDescent="0.25">
      <c r="A84" s="67"/>
      <c r="B84" s="55"/>
      <c r="C84" s="69"/>
      <c r="D84" s="55"/>
      <c r="E84" s="55"/>
      <c r="F84" s="55"/>
      <c r="G84" s="55"/>
      <c r="H84" s="67"/>
    </row>
    <row r="85" spans="1:9" x14ac:dyDescent="0.25">
      <c r="A85" s="67"/>
      <c r="B85" s="108" t="s">
        <v>81</v>
      </c>
      <c r="C85" s="108"/>
      <c r="D85" s="55"/>
      <c r="E85" s="108" t="s">
        <v>82</v>
      </c>
      <c r="F85" s="108"/>
      <c r="G85" s="108"/>
      <c r="H85" s="67"/>
    </row>
    <row r="86" spans="1:9" ht="66" customHeight="1" x14ac:dyDescent="0.25">
      <c r="A86" s="67"/>
      <c r="B86" s="103" t="s">
        <v>83</v>
      </c>
      <c r="C86" s="103"/>
      <c r="D86" s="55"/>
      <c r="E86" s="71"/>
      <c r="F86" s="71"/>
      <c r="G86" s="71"/>
      <c r="H86" s="67"/>
    </row>
    <row r="87" spans="1:9" x14ac:dyDescent="0.25">
      <c r="A87" s="67"/>
      <c r="B87" s="55"/>
      <c r="C87" s="69"/>
      <c r="D87" s="55"/>
      <c r="E87" s="55"/>
      <c r="F87" s="55"/>
      <c r="G87" s="55"/>
      <c r="H87" s="67"/>
    </row>
    <row r="88" spans="1:9" ht="28.5" customHeight="1" x14ac:dyDescent="0.25">
      <c r="D88" s="15"/>
      <c r="E88" s="104"/>
      <c r="F88" s="104"/>
      <c r="G88" s="104"/>
      <c r="H88" s="15"/>
      <c r="I88" s="15"/>
    </row>
    <row r="89" spans="1:9" x14ac:dyDescent="0.25">
      <c r="D89" s="15"/>
      <c r="H89" s="15"/>
      <c r="I89" s="15"/>
    </row>
    <row r="90" spans="1:9" x14ac:dyDescent="0.25">
      <c r="D90" s="15"/>
      <c r="H90" s="15"/>
      <c r="I90" s="15"/>
    </row>
    <row r="91" spans="1:9" ht="15" customHeight="1" x14ac:dyDescent="0.25">
      <c r="H91" s="67"/>
      <c r="I91" s="73"/>
    </row>
    <row r="92" spans="1:9" x14ac:dyDescent="0.25">
      <c r="E92" s="15"/>
      <c r="F92" s="15"/>
      <c r="G92" s="15"/>
    </row>
    <row r="93" spans="1:9" ht="12.75" customHeight="1" x14ac:dyDescent="0.25">
      <c r="E93" s="105"/>
      <c r="F93" s="105"/>
      <c r="G93" s="105"/>
    </row>
    <row r="94" spans="1:9" ht="92.25" customHeight="1" x14ac:dyDescent="0.25">
      <c r="E94" s="106"/>
      <c r="F94" s="106"/>
      <c r="G94" s="106"/>
    </row>
  </sheetData>
  <mergeCells count="40">
    <mergeCell ref="B86:C86"/>
    <mergeCell ref="E88:G88"/>
    <mergeCell ref="E93:G93"/>
    <mergeCell ref="E94:G94"/>
    <mergeCell ref="A73:B73"/>
    <mergeCell ref="B80:C80"/>
    <mergeCell ref="E80:G80"/>
    <mergeCell ref="B85:C85"/>
    <mergeCell ref="E85:G85"/>
    <mergeCell ref="A65:B65"/>
    <mergeCell ref="A68:B68"/>
    <mergeCell ref="A70:B70"/>
    <mergeCell ref="A50:B50"/>
    <mergeCell ref="A51:B51"/>
    <mergeCell ref="A53:B53"/>
    <mergeCell ref="A54:B54"/>
    <mergeCell ref="A55:B55"/>
    <mergeCell ref="A63:B63"/>
    <mergeCell ref="A49:B49"/>
    <mergeCell ref="H6:H7"/>
    <mergeCell ref="A7:B7"/>
    <mergeCell ref="A8:B8"/>
    <mergeCell ref="A9:B9"/>
    <mergeCell ref="A24:B24"/>
    <mergeCell ref="A29:B29"/>
    <mergeCell ref="A30:B30"/>
    <mergeCell ref="A43:B43"/>
    <mergeCell ref="A44:B44"/>
    <mergeCell ref="A46:B46"/>
    <mergeCell ref="A48:B48"/>
    <mergeCell ref="A1:H1"/>
    <mergeCell ref="A2:H2"/>
    <mergeCell ref="A3:H3"/>
    <mergeCell ref="A4:H4"/>
    <mergeCell ref="A6:B6"/>
    <mergeCell ref="C6:C7"/>
    <mergeCell ref="D6:D7"/>
    <mergeCell ref="E6:E7"/>
    <mergeCell ref="F6:F7"/>
    <mergeCell ref="G6:G7"/>
  </mergeCells>
  <dataValidations count="1">
    <dataValidation type="decimal" allowBlank="1" showInputMessage="1" showErrorMessage="1" sqref="H44">
      <formula1>-1.79769313486231E+100</formula1>
      <formula2>1.79769313486231E+100</formula2>
    </dataValidation>
  </dataValidations>
  <printOptions horizontalCentered="1"/>
  <pageMargins left="0" right="0" top="0.74803149606299213" bottom="0.74803149606299213" header="0.31496062992125984" footer="0.31496062992125984"/>
  <pageSetup paperSize="9" scale="65" orientation="portrait" r:id="rId1"/>
  <ignoredErrors>
    <ignoredError sqref="E17 E30 G30:H30 E35 E37 E39 G39:H39 E56 G56 G12 H70" formula="1"/>
    <ignoredError sqref="C30:D30" formulaRange="1"/>
    <ignoredError sqref="H4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ANALITICO DETALLADO 1ER TRI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Pichardo Merlo,J Javier</dc:creator>
  <cp:lastModifiedBy>Pichardo Merlo,J Javier</cp:lastModifiedBy>
  <cp:lastPrinted>2021-05-05T16:52:49Z</cp:lastPrinted>
  <dcterms:created xsi:type="dcterms:W3CDTF">2021-05-04T16:55:12Z</dcterms:created>
  <dcterms:modified xsi:type="dcterms:W3CDTF">2021-05-05T16:53:03Z</dcterms:modified>
</cp:coreProperties>
</file>