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Edo Analitico Activo" sheetId="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5"/>
  <c r="B54"/>
  <c r="C53"/>
  <c r="B53"/>
  <c r="C52"/>
  <c r="B52"/>
  <c r="C51"/>
  <c r="B51"/>
  <c r="H36"/>
  <c r="I36" s="1"/>
  <c r="H35"/>
  <c r="I35" s="1"/>
  <c r="H34"/>
  <c r="I34" s="1"/>
  <c r="I33"/>
  <c r="H33"/>
  <c r="H32"/>
  <c r="I32" s="1"/>
  <c r="H31"/>
  <c r="I31" s="1"/>
  <c r="F26"/>
  <c r="E26"/>
  <c r="H29"/>
  <c r="I29" s="1"/>
  <c r="G26"/>
  <c r="H24"/>
  <c r="I24" s="1"/>
  <c r="H23"/>
  <c r="I23" s="1"/>
  <c r="H22"/>
  <c r="I22" s="1"/>
  <c r="H21"/>
  <c r="I21" s="1"/>
  <c r="H20"/>
  <c r="I20" s="1"/>
  <c r="H19"/>
  <c r="I19" s="1"/>
  <c r="G16"/>
  <c r="G38" s="1"/>
  <c r="F16"/>
  <c r="F38" l="1"/>
  <c r="H28"/>
  <c r="E16"/>
  <c r="E38" s="1"/>
  <c r="H18"/>
  <c r="H30"/>
  <c r="I30" s="1"/>
  <c r="H26" l="1"/>
  <c r="I28"/>
  <c r="I26" s="1"/>
  <c r="H16"/>
  <c r="H38" s="1"/>
  <c r="I18"/>
  <c r="I16" s="1"/>
  <c r="I38" l="1"/>
</calcChain>
</file>

<file path=xl/sharedStrings.xml><?xml version="1.0" encoding="utf-8"?>
<sst xmlns="http://schemas.openxmlformats.org/spreadsheetml/2006/main" count="37" uniqueCount="36">
  <si>
    <t>(Pesos)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</si>
  <si>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</si>
  <si>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</si>
  <si>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</si>
  <si>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</si>
  <si>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</si>
  <si>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</si>
  <si>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</si>
  <si>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</si>
  <si>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</si>
  <si>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</si>
  <si>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</si>
  <si>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</si>
  <si>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</si>
  <si>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</si>
  <si>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</si>
  <si>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</si>
  <si>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</si>
  <si>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</si>
  <si>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 son razonablemente correctos y responsabilidad del emisor</t>
  </si>
  <si>
    <t>C.P. MARIA DE LOURDES ROMERO QUINTANAR</t>
  </si>
  <si>
    <t>TESORERO MUNICIPAL</t>
  </si>
  <si>
    <t>Del 1 de enero al 30 de septiembre de 2018</t>
  </si>
  <si>
    <t>Concepto</t>
  </si>
  <si>
    <t xml:space="preserve"> </t>
  </si>
  <si>
    <t>Estado Analítico del Activo</t>
  </si>
  <si>
    <t>Ayuntamiento de Tijuana BC</t>
  </si>
  <si>
    <t>Saldo Inicial</t>
  </si>
  <si>
    <t>Cargos del Periodo</t>
  </si>
  <si>
    <t>Abonos del Periodo</t>
  </si>
  <si>
    <t>Saldo Final</t>
  </si>
  <si>
    <t>Variación del Periodo</t>
  </si>
  <si>
    <t xml:space="preserve">Bienes Muebles </t>
  </si>
  <si>
    <t>TOTAL DEL  ACTIVO</t>
  </si>
  <si>
    <t>L.A.E. RICARDO CHAVARRIA MORALES</t>
  </si>
  <si>
    <t>DIRECTOR DE CONTABILIDAD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</si>
</sst>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General_)"/>
    <numFmt numFmtId="171" formatCode="_(* #,##0_);_(* \(#,##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i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6" fontId="4" fillId="0" borderId="0"/>
    <xf numFmtId="0" fontId="4" fillId="0" borderId="0"/>
  </cellStyleXfs>
  <cellXfs count="78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/>
    <xf numFmtId="0" fontId="2" fillId="2" borderId="0" xfId="0" applyFont="1" applyFill="1"/>
    <xf numFmtId="0" fontId="2" fillId="2" borderId="4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top" wrapText="1"/>
    </xf>
    <xf numFmtId="3" fontId="6" fillId="2" borderId="0" xfId="1" applyNumberFormat="1" applyFont="1" applyFill="1" applyBorder="1" applyAlignment="1">
      <alignment vertical="top"/>
    </xf>
    <xf numFmtId="0" fontId="7" fillId="2" borderId="4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6" fillId="2" borderId="0" xfId="0" applyFont="1" applyFill="1" applyBorder="1"/>
    <xf numFmtId="165" fontId="6" fillId="2" borderId="0" xfId="1" applyFont="1" applyFill="1" applyBorder="1"/>
    <xf numFmtId="0" fontId="6" fillId="2" borderId="0" xfId="0" applyFont="1" applyFill="1" applyBorder="1" applyAlignment="1">
      <alignment vertical="center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vertical="top"/>
    </xf>
    <xf numFmtId="0" fontId="3" fillId="2" borderId="0" xfId="2" applyNumberFormat="1" applyFont="1" applyFill="1" applyBorder="1" applyAlignment="1">
      <alignment horizontal="centerContinuous" vertical="center"/>
    </xf>
    <xf numFmtId="3" fontId="6" fillId="2" borderId="0" xfId="1" applyNumberFormat="1" applyFont="1" applyFill="1" applyBorder="1" applyAlignment="1" applyProtection="1">
      <alignment vertical="top"/>
      <protection locked="0"/>
    </xf>
    <xf numFmtId="0" fontId="2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right"/>
    </xf>
    <xf numFmtId="0" fontId="6" fillId="2" borderId="7" xfId="0" applyNumberFormat="1" applyFont="1" applyFill="1" applyBorder="1" applyAlignment="1" applyProtection="1">
      <protection locked="0"/>
    </xf>
    <xf numFmtId="0" fontId="6" fillId="2" borderId="0" xfId="0" applyNumberFormat="1" applyFont="1" applyFill="1" applyBorder="1" applyAlignment="1" applyProtection="1">
      <alignment horizontal="left"/>
    </xf>
    <xf numFmtId="40" fontId="5" fillId="3" borderId="1" xfId="3" applyNumberFormat="1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5" fillId="3" borderId="6" xfId="3" applyFont="1" applyFill="1" applyBorder="1" applyAlignment="1">
      <alignment horizontal="center" vertical="center" wrapText="1"/>
    </xf>
    <xf numFmtId="0" fontId="5" fillId="3" borderId="8" xfId="3" applyFont="1" applyFill="1" applyBorder="1" applyAlignment="1">
      <alignment horizontal="center" vertical="center" wrapText="1"/>
    </xf>
    <xf numFmtId="40" fontId="7" fillId="2" borderId="4" xfId="0" applyNumberFormat="1" applyFont="1" applyFill="1" applyBorder="1" applyAlignment="1">
      <alignment vertical="top"/>
    </xf>
    <xf numFmtId="3" fontId="7" fillId="2" borderId="0" xfId="0" applyNumberFormat="1" applyFont="1" applyFill="1" applyBorder="1" applyAlignment="1">
      <alignment vertical="top"/>
    </xf>
    <xf numFmtId="0" fontId="7" fillId="2" borderId="5" xfId="0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9" fillId="2" borderId="4" xfId="0" applyFont="1" applyFill="1" applyBorder="1" applyAlignment="1">
      <alignment vertical="top"/>
    </xf>
    <xf numFmtId="3" fontId="7" fillId="2" borderId="0" xfId="1" applyNumberFormat="1" applyFont="1" applyFill="1" applyBorder="1" applyAlignment="1">
      <alignment vertical="top"/>
    </xf>
    <xf numFmtId="37" fontId="7" fillId="2" borderId="0" xfId="1" applyNumberFormat="1" applyFont="1" applyFill="1" applyBorder="1" applyAlignment="1">
      <alignment vertical="top"/>
    </xf>
    <xf numFmtId="0" fontId="9" fillId="2" borderId="5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40" fontId="2" fillId="2" borderId="4" xfId="0" applyNumberFormat="1" applyFont="1" applyFill="1" applyBorder="1" applyAlignment="1">
      <alignment vertical="top"/>
    </xf>
    <xf numFmtId="37" fontId="6" fillId="2" borderId="0" xfId="1" applyNumberFormat="1" applyFont="1" applyFill="1" applyBorder="1" applyAlignment="1">
      <alignment vertical="top"/>
    </xf>
    <xf numFmtId="171" fontId="6" fillId="2" borderId="0" xfId="1" applyNumberFormat="1" applyFont="1" applyFill="1" applyBorder="1" applyAlignment="1">
      <alignment vertical="top"/>
    </xf>
    <xf numFmtId="43" fontId="6" fillId="2" borderId="0" xfId="1" applyNumberFormat="1" applyFont="1" applyFill="1" applyBorder="1" applyAlignment="1">
      <alignment vertical="top"/>
    </xf>
    <xf numFmtId="3" fontId="2" fillId="2" borderId="0" xfId="1" applyNumberFormat="1" applyFont="1" applyFill="1" applyBorder="1" applyAlignment="1">
      <alignment vertical="top"/>
    </xf>
    <xf numFmtId="40" fontId="9" fillId="2" borderId="4" xfId="0" applyNumberFormat="1" applyFont="1" applyFill="1" applyBorder="1" applyAlignment="1">
      <alignment vertical="top"/>
    </xf>
    <xf numFmtId="37" fontId="6" fillId="2" borderId="0" xfId="1" applyNumberFormat="1" applyFont="1" applyFill="1" applyBorder="1" applyAlignment="1" applyProtection="1">
      <alignment vertical="top"/>
      <protection locked="0"/>
    </xf>
    <xf numFmtId="0" fontId="2" fillId="2" borderId="8" xfId="0" applyFont="1" applyFill="1" applyBorder="1" applyAlignment="1">
      <alignment vertical="top"/>
    </xf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vertical="center"/>
    </xf>
    <xf numFmtId="3" fontId="2" fillId="2" borderId="0" xfId="0" applyNumberFormat="1" applyFont="1" applyFill="1" applyAlignment="1"/>
    <xf numFmtId="164" fontId="2" fillId="2" borderId="0" xfId="0" applyNumberFormat="1" applyFont="1" applyFill="1" applyAlignment="1"/>
    <xf numFmtId="0" fontId="6" fillId="0" borderId="0" xfId="0" applyFont="1"/>
    <xf numFmtId="0" fontId="6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center"/>
    </xf>
    <xf numFmtId="0" fontId="3" fillId="2" borderId="0" xfId="2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 vertical="top" wrapText="1"/>
    </xf>
    <xf numFmtId="0" fontId="6" fillId="2" borderId="7" xfId="0" applyFont="1" applyFill="1" applyBorder="1" applyAlignment="1" applyProtection="1">
      <alignment horizontal="center" vertical="top"/>
      <protection locked="0"/>
    </xf>
    <xf numFmtId="0" fontId="3" fillId="2" borderId="7" xfId="0" applyNumberFormat="1" applyFont="1" applyFill="1" applyBorder="1" applyAlignment="1" applyProtection="1">
      <alignment horizontal="center"/>
      <protection locked="0"/>
    </xf>
    <xf numFmtId="40" fontId="3" fillId="2" borderId="0" xfId="2" applyNumberFormat="1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 wrapText="1"/>
    </xf>
    <xf numFmtId="0" fontId="5" fillId="3" borderId="7" xfId="3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40" fontId="3" fillId="2" borderId="4" xfId="2" applyNumberFormat="1" applyFont="1" applyFill="1" applyBorder="1" applyAlignment="1">
      <alignment horizontal="center" vertical="center"/>
    </xf>
    <xf numFmtId="0" fontId="3" fillId="2" borderId="5" xfId="2" applyNumberFormat="1" applyFont="1" applyFill="1" applyBorder="1" applyAlignment="1">
      <alignment horizontal="center" vertical="center"/>
    </xf>
    <xf numFmtId="40" fontId="3" fillId="2" borderId="4" xfId="2" applyNumberFormat="1" applyFont="1" applyFill="1" applyBorder="1" applyAlignment="1">
      <alignment horizontal="center" vertical="top"/>
    </xf>
    <xf numFmtId="0" fontId="3" fillId="2" borderId="0" xfId="2" applyNumberFormat="1" applyFont="1" applyFill="1" applyBorder="1" applyAlignment="1">
      <alignment horizontal="center" vertical="top"/>
    </xf>
    <xf numFmtId="0" fontId="3" fillId="2" borderId="5" xfId="2" applyNumberFormat="1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1</xdr:row>
      <xdr:rowOff>0</xdr:rowOff>
    </xdr:from>
    <xdr:to>
      <xdr:col>3</xdr:col>
      <xdr:colOff>7206</xdr:colOff>
      <xdr:row>4</xdr:row>
      <xdr:rowOff>57150</xdr:rowOff>
    </xdr:to>
    <xdr:pic>
      <xdr:nvPicPr>
        <xdr:cNvPr id="2" name="2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0525" y="104775"/>
          <a:ext cx="1493106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7"/>
  <sheetViews>
    <sheetView showGridLines="0" tabSelected="1" workbookViewId="0">
      <selection activeCell="E32" sqref="E32"/>
    </sheetView>
  </sheetViews>
  <sheetFormatPr baseColWidth="10" defaultColWidth="0" defaultRowHeight="15" customHeight="1" zeroHeight="1"/>
  <cols>
    <col min="1" max="1" width="2.140625" customWidth="1"/>
    <col min="2" max="2" width="3" customWidth="1"/>
    <col min="3" max="3" width="23" customWidth="1"/>
    <col min="4" max="4" width="27.5703125" customWidth="1"/>
    <col min="5" max="9" width="21" customWidth="1"/>
    <col min="10" max="10" width="3" customWidth="1"/>
    <col min="11" max="11" width="2.5703125" customWidth="1"/>
    <col min="12" max="18" width="0" hidden="1" customWidth="1"/>
    <col min="19" max="16384" width="11.42578125" hidden="1"/>
  </cols>
  <sheetData>
    <row r="1" spans="2:14" ht="8.25" customHeight="1">
      <c r="B1" s="1"/>
      <c r="C1" s="2"/>
      <c r="D1" s="76"/>
      <c r="E1" s="76"/>
      <c r="F1" s="76"/>
      <c r="G1" s="77"/>
      <c r="H1" s="77"/>
      <c r="I1" s="77"/>
      <c r="J1" s="22"/>
      <c r="K1" s="77"/>
      <c r="L1" s="77"/>
      <c r="M1" s="1"/>
      <c r="N1" s="1"/>
    </row>
    <row r="2" spans="2:14" ht="9" customHeight="1">
      <c r="B2" s="1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>
      <c r="B3" s="1"/>
      <c r="C3" s="3"/>
      <c r="D3" s="59"/>
      <c r="E3" s="59"/>
      <c r="F3" s="59"/>
      <c r="G3" s="59"/>
      <c r="H3" s="59"/>
      <c r="I3" s="3"/>
      <c r="J3" s="3"/>
      <c r="K3" s="4"/>
      <c r="L3" s="4"/>
      <c r="M3" s="1"/>
      <c r="N3" s="1"/>
    </row>
    <row r="4" spans="2:14">
      <c r="B4" s="1"/>
      <c r="C4" s="3"/>
      <c r="D4" s="57" t="s">
        <v>25</v>
      </c>
      <c r="E4" s="57"/>
      <c r="F4" s="57"/>
      <c r="G4" s="57"/>
      <c r="H4" s="57"/>
      <c r="I4" s="3"/>
      <c r="J4" s="3"/>
      <c r="K4" s="4"/>
      <c r="L4" s="4"/>
      <c r="M4" s="1"/>
      <c r="N4" s="1"/>
    </row>
    <row r="5" spans="2:14">
      <c r="B5" s="1"/>
      <c r="C5" s="3"/>
      <c r="D5" s="57" t="s">
        <v>22</v>
      </c>
      <c r="E5" s="57"/>
      <c r="F5" s="57"/>
      <c r="G5" s="57"/>
      <c r="H5" s="57"/>
      <c r="I5" s="3"/>
      <c r="J5" s="3"/>
      <c r="K5" s="4"/>
      <c r="L5" s="4"/>
      <c r="M5" s="1"/>
      <c r="N5" s="1"/>
    </row>
    <row r="6" spans="2:14">
      <c r="B6" s="1"/>
      <c r="C6" s="3"/>
      <c r="D6" s="57" t="s">
        <v>0</v>
      </c>
      <c r="E6" s="57"/>
      <c r="F6" s="57"/>
      <c r="G6" s="57"/>
      <c r="H6" s="57"/>
      <c r="I6" s="3"/>
      <c r="J6" s="3"/>
      <c r="K6" s="4"/>
      <c r="L6" s="4"/>
      <c r="M6" s="1"/>
      <c r="N6" s="1"/>
    </row>
    <row r="7" spans="2:14">
      <c r="B7" s="19"/>
      <c r="C7" s="23"/>
      <c r="D7" s="65" t="s">
        <v>26</v>
      </c>
      <c r="E7" s="65"/>
      <c r="F7" s="65"/>
      <c r="G7" s="65"/>
      <c r="H7" s="65"/>
      <c r="I7" s="24"/>
      <c r="J7" s="25"/>
      <c r="K7" s="25"/>
      <c r="L7" s="25"/>
      <c r="M7" s="25"/>
      <c r="N7" s="25"/>
    </row>
    <row r="8" spans="2:14" ht="9.75" customHeight="1">
      <c r="B8" s="58"/>
      <c r="C8" s="58"/>
      <c r="D8" s="58"/>
      <c r="E8" s="58"/>
      <c r="F8" s="58"/>
      <c r="G8" s="58"/>
      <c r="H8" s="58"/>
      <c r="I8" s="58"/>
      <c r="J8" s="58"/>
      <c r="K8" s="1"/>
      <c r="L8" s="1"/>
      <c r="M8" s="1"/>
      <c r="N8" s="1"/>
    </row>
    <row r="9" spans="2:14" ht="8.25" customHeight="1">
      <c r="B9" s="66"/>
      <c r="C9" s="58"/>
      <c r="D9" s="58"/>
      <c r="E9" s="58"/>
      <c r="F9" s="58"/>
      <c r="G9" s="58"/>
      <c r="H9" s="58"/>
      <c r="I9" s="58"/>
      <c r="J9" s="58"/>
      <c r="K9" s="1"/>
      <c r="L9" s="1"/>
      <c r="M9" s="1"/>
      <c r="N9" s="1"/>
    </row>
    <row r="10" spans="2:14">
      <c r="B10" s="26"/>
      <c r="C10" s="67" t="s">
        <v>23</v>
      </c>
      <c r="D10" s="67"/>
      <c r="E10" s="69" t="s">
        <v>27</v>
      </c>
      <c r="F10" s="69" t="s">
        <v>28</v>
      </c>
      <c r="G10" s="67" t="s">
        <v>29</v>
      </c>
      <c r="H10" s="67" t="s">
        <v>30</v>
      </c>
      <c r="I10" s="67" t="s">
        <v>31</v>
      </c>
      <c r="J10" s="27"/>
      <c r="K10" s="28"/>
      <c r="L10" s="28"/>
      <c r="M10" s="28"/>
      <c r="N10" s="28"/>
    </row>
    <row r="11" spans="2:14">
      <c r="B11" s="29"/>
      <c r="C11" s="68"/>
      <c r="D11" s="68"/>
      <c r="E11" s="70"/>
      <c r="F11" s="70"/>
      <c r="G11" s="68"/>
      <c r="H11" s="68"/>
      <c r="I11" s="68"/>
      <c r="J11" s="30"/>
      <c r="K11" s="28"/>
      <c r="L11" s="28"/>
      <c r="M11" s="28"/>
      <c r="N11" s="28"/>
    </row>
    <row r="12" spans="2:14" ht="6" customHeight="1">
      <c r="B12" s="71"/>
      <c r="C12" s="58"/>
      <c r="D12" s="58"/>
      <c r="E12" s="58"/>
      <c r="F12" s="58"/>
      <c r="G12" s="58"/>
      <c r="H12" s="58"/>
      <c r="I12" s="58"/>
      <c r="J12" s="72"/>
      <c r="K12" s="1"/>
      <c r="L12" s="1"/>
      <c r="M12" s="1"/>
      <c r="N12" s="1"/>
    </row>
    <row r="13" spans="2:14" ht="10.5" customHeight="1">
      <c r="B13" s="73"/>
      <c r="C13" s="74"/>
      <c r="D13" s="74"/>
      <c r="E13" s="74"/>
      <c r="F13" s="74"/>
      <c r="G13" s="74"/>
      <c r="H13" s="74"/>
      <c r="I13" s="74"/>
      <c r="J13" s="75"/>
      <c r="K13" s="4"/>
      <c r="L13" s="4"/>
      <c r="M13" s="1"/>
      <c r="N13" s="1"/>
    </row>
    <row r="14" spans="2:14">
      <c r="B14" s="31"/>
      <c r="C14" s="62" t="s">
        <v>1</v>
      </c>
      <c r="D14" s="62"/>
      <c r="E14" s="32"/>
      <c r="F14" s="32"/>
      <c r="G14" s="32"/>
      <c r="H14" s="32"/>
      <c r="I14" s="32"/>
      <c r="J14" s="33"/>
      <c r="K14" s="4"/>
      <c r="L14" s="4"/>
      <c r="M14" s="1"/>
      <c r="N14" s="1"/>
    </row>
    <row r="15" spans="2:14">
      <c r="B15" s="10"/>
      <c r="C15" s="34"/>
      <c r="D15" s="34"/>
      <c r="E15" s="32"/>
      <c r="F15" s="32"/>
      <c r="G15" s="32"/>
      <c r="H15" s="32"/>
      <c r="I15" s="32"/>
      <c r="J15" s="33"/>
      <c r="K15" s="4"/>
      <c r="L15" s="4"/>
      <c r="M15" s="1"/>
      <c r="N15" s="1"/>
    </row>
    <row r="16" spans="2:14">
      <c r="B16" s="35"/>
      <c r="C16" s="56" t="s">
        <v>2</v>
      </c>
      <c r="D16" s="56"/>
      <c r="E16" s="36">
        <f>SUM(E18:E24)</f>
        <v>1682465219.0999999</v>
      </c>
      <c r="F16" s="36">
        <f>SUM(F18:F24)</f>
        <v>9178232562.5400009</v>
      </c>
      <c r="G16" s="36">
        <f>SUM(G18:G24)</f>
        <v>9078264884.5100002</v>
      </c>
      <c r="H16" s="36">
        <f>SUM(H18:H24)</f>
        <v>1782432897.1300008</v>
      </c>
      <c r="I16" s="37">
        <f>SUM(I18:I24)</f>
        <v>99967678.030000806</v>
      </c>
      <c r="J16" s="38"/>
      <c r="K16" s="4"/>
      <c r="L16" s="4"/>
      <c r="M16" s="1"/>
      <c r="N16" s="1"/>
    </row>
    <row r="17" spans="2:16">
      <c r="B17" s="5"/>
      <c r="C17" s="2"/>
      <c r="D17" s="2"/>
      <c r="E17" s="18"/>
      <c r="F17" s="18"/>
      <c r="G17" s="18"/>
      <c r="H17" s="18"/>
      <c r="I17" s="18"/>
      <c r="J17" s="39"/>
      <c r="K17" s="4"/>
      <c r="L17" s="4"/>
      <c r="M17" s="1"/>
      <c r="N17" s="1"/>
      <c r="O17" s="1"/>
    </row>
    <row r="18" spans="2:16">
      <c r="B18" s="40"/>
      <c r="C18" s="61" t="s">
        <v>3</v>
      </c>
      <c r="D18" s="61"/>
      <c r="E18" s="20">
        <v>875600528.58000004</v>
      </c>
      <c r="F18" s="20">
        <v>8052222706.8900003</v>
      </c>
      <c r="G18" s="20">
        <v>8064970229.1400003</v>
      </c>
      <c r="H18" s="9">
        <f t="shared" ref="H18:H24" si="0">E18+F18-G18</f>
        <v>862853006.33000088</v>
      </c>
      <c r="I18" s="41">
        <f t="shared" ref="I18:I24" si="1">H18-E18</f>
        <v>-12747522.249999166</v>
      </c>
      <c r="J18" s="39"/>
      <c r="K18" s="4"/>
      <c r="L18" s="4"/>
      <c r="M18" s="1"/>
      <c r="N18" s="1"/>
      <c r="O18" s="1"/>
    </row>
    <row r="19" spans="2:16">
      <c r="B19" s="40"/>
      <c r="C19" s="61" t="s">
        <v>4</v>
      </c>
      <c r="D19" s="61"/>
      <c r="E19" s="20">
        <v>757573707.35000002</v>
      </c>
      <c r="F19" s="20">
        <v>1126009855.6500001</v>
      </c>
      <c r="G19" s="20">
        <v>1013294655.37</v>
      </c>
      <c r="H19" s="9">
        <f t="shared" si="0"/>
        <v>870288907.63</v>
      </c>
      <c r="I19" s="42">
        <f t="shared" si="1"/>
        <v>112715200.27999997</v>
      </c>
      <c r="J19" s="39"/>
      <c r="K19" s="4"/>
      <c r="L19" s="4"/>
      <c r="M19" s="1"/>
      <c r="N19" s="1"/>
      <c r="O19" s="1"/>
    </row>
    <row r="20" spans="2:16">
      <c r="B20" s="40"/>
      <c r="C20" s="61" t="s">
        <v>5</v>
      </c>
      <c r="D20" s="61"/>
      <c r="E20" s="20">
        <v>40746890.329999998</v>
      </c>
      <c r="F20" s="20">
        <v>0</v>
      </c>
      <c r="G20" s="20">
        <v>0</v>
      </c>
      <c r="H20" s="9">
        <f t="shared" si="0"/>
        <v>40746890.329999998</v>
      </c>
      <c r="I20" s="42">
        <f t="shared" si="1"/>
        <v>0</v>
      </c>
      <c r="J20" s="39"/>
      <c r="K20" s="4"/>
      <c r="L20" s="4"/>
      <c r="M20" s="1"/>
      <c r="N20" s="1"/>
      <c r="O20" s="1"/>
      <c r="P20">
        <v>107254326</v>
      </c>
    </row>
    <row r="21" spans="2:16">
      <c r="B21" s="5"/>
      <c r="C21" s="61" t="s">
        <v>6</v>
      </c>
      <c r="D21" s="61"/>
      <c r="E21" s="20">
        <v>0</v>
      </c>
      <c r="F21" s="20">
        <v>0</v>
      </c>
      <c r="G21" s="20">
        <v>0</v>
      </c>
      <c r="H21" s="9">
        <f t="shared" si="0"/>
        <v>0</v>
      </c>
      <c r="I21" s="9">
        <f t="shared" si="1"/>
        <v>0</v>
      </c>
      <c r="J21" s="39"/>
      <c r="K21" s="4"/>
      <c r="L21" s="4"/>
      <c r="M21" s="1"/>
      <c r="N21" s="1"/>
      <c r="O21" s="1" t="s">
        <v>24</v>
      </c>
      <c r="P21">
        <v>147231135</v>
      </c>
    </row>
    <row r="22" spans="2:16">
      <c r="B22" s="5"/>
      <c r="C22" s="61" t="s">
        <v>7</v>
      </c>
      <c r="D22" s="61"/>
      <c r="E22" s="20">
        <v>8544092.8399999999</v>
      </c>
      <c r="F22" s="20">
        <v>0</v>
      </c>
      <c r="G22" s="20">
        <v>0</v>
      </c>
      <c r="H22" s="9">
        <f t="shared" si="0"/>
        <v>8544092.8399999999</v>
      </c>
      <c r="I22" s="43">
        <f t="shared" si="1"/>
        <v>0</v>
      </c>
      <c r="J22" s="39"/>
      <c r="K22" s="4"/>
      <c r="L22" s="4"/>
      <c r="M22" s="1"/>
      <c r="N22" s="1"/>
      <c r="O22" s="1"/>
      <c r="P22">
        <v>183752220</v>
      </c>
    </row>
    <row r="23" spans="2:16">
      <c r="B23" s="40"/>
      <c r="C23" s="61" t="s">
        <v>8</v>
      </c>
      <c r="D23" s="61"/>
      <c r="E23" s="20">
        <v>0</v>
      </c>
      <c r="F23" s="20">
        <v>0</v>
      </c>
      <c r="G23" s="20">
        <v>0</v>
      </c>
      <c r="H23" s="9">
        <f t="shared" si="0"/>
        <v>0</v>
      </c>
      <c r="I23" s="9">
        <f t="shared" si="1"/>
        <v>0</v>
      </c>
      <c r="J23" s="39"/>
      <c r="K23" s="4"/>
      <c r="L23" s="4"/>
      <c r="M23" s="1" t="s">
        <v>24</v>
      </c>
      <c r="N23" s="1"/>
      <c r="O23" s="1"/>
    </row>
    <row r="24" spans="2:16">
      <c r="B24" s="5"/>
      <c r="C24" s="61" t="s">
        <v>9</v>
      </c>
      <c r="D24" s="61"/>
      <c r="E24" s="20">
        <v>0</v>
      </c>
      <c r="F24" s="20">
        <v>0</v>
      </c>
      <c r="G24" s="20">
        <v>0</v>
      </c>
      <c r="H24" s="9">
        <f t="shared" si="0"/>
        <v>0</v>
      </c>
      <c r="I24" s="9">
        <f t="shared" si="1"/>
        <v>0</v>
      </c>
      <c r="J24" s="39"/>
    </row>
    <row r="25" spans="2:16">
      <c r="B25" s="40"/>
      <c r="C25" s="21"/>
      <c r="D25" s="21"/>
      <c r="E25" s="44"/>
      <c r="F25" s="44"/>
      <c r="G25" s="44"/>
      <c r="H25" s="44"/>
      <c r="I25" s="44"/>
      <c r="J25" s="39"/>
    </row>
    <row r="26" spans="2:16">
      <c r="B26" s="45"/>
      <c r="C26" s="56" t="s">
        <v>10</v>
      </c>
      <c r="D26" s="56"/>
      <c r="E26" s="36">
        <f>E28+E29+E30+E31+E32-E33+E34-E35-E36</f>
        <v>35191287135.239998</v>
      </c>
      <c r="F26" s="36">
        <f>F28+F29+F30+F31+F32-F33+F34-F35+F36</f>
        <v>233468237.94</v>
      </c>
      <c r="G26" s="36">
        <f>G28+G29+G30+G31+G32-G33+G34-G35+G36</f>
        <v>33970006.200000003</v>
      </c>
      <c r="H26" s="36">
        <f>H28+H29+H30+H31+H32-H33+H34-H35+H36</f>
        <v>35390785366.979996</v>
      </c>
      <c r="I26" s="36">
        <f>I28+I29+I30+I31+I32-I33+I34-I35+I36</f>
        <v>199498231.74000004</v>
      </c>
      <c r="J26" s="38"/>
    </row>
    <row r="27" spans="2:16">
      <c r="B27" s="40"/>
      <c r="C27" s="2"/>
      <c r="D27" s="21"/>
      <c r="E27" s="18"/>
      <c r="F27" s="18"/>
      <c r="G27" s="18"/>
      <c r="H27" s="18"/>
      <c r="I27" s="18"/>
      <c r="J27" s="39"/>
    </row>
    <row r="28" spans="2:16">
      <c r="B28" s="40"/>
      <c r="C28" s="61" t="s">
        <v>11</v>
      </c>
      <c r="D28" s="61"/>
      <c r="E28" s="20">
        <v>12219774.18</v>
      </c>
      <c r="F28" s="20">
        <v>266754.3</v>
      </c>
      <c r="G28" s="20">
        <v>2138329.0299999998</v>
      </c>
      <c r="H28" s="9">
        <f t="shared" ref="H28:H36" si="2">E28+F28-G28</f>
        <v>10348199.450000001</v>
      </c>
      <c r="I28" s="9">
        <f t="shared" ref="I28:I36" si="3">H28-E28</f>
        <v>-1871574.7299999986</v>
      </c>
      <c r="J28" s="39"/>
    </row>
    <row r="29" spans="2:16">
      <c r="B29" s="5"/>
      <c r="C29" s="61" t="s">
        <v>12</v>
      </c>
      <c r="D29" s="61"/>
      <c r="E29" s="20">
        <v>10461205.85</v>
      </c>
      <c r="F29" s="20">
        <v>0</v>
      </c>
      <c r="G29" s="20">
        <v>3206</v>
      </c>
      <c r="H29" s="9">
        <f t="shared" si="2"/>
        <v>10457999.85</v>
      </c>
      <c r="I29" s="43">
        <f t="shared" si="3"/>
        <v>-3206</v>
      </c>
      <c r="J29" s="39"/>
    </row>
    <row r="30" spans="2:16">
      <c r="B30" s="5"/>
      <c r="C30" s="61" t="s">
        <v>13</v>
      </c>
      <c r="D30" s="61"/>
      <c r="E30" s="20">
        <v>33469439504.93</v>
      </c>
      <c r="F30" s="20">
        <v>221167479.06999999</v>
      </c>
      <c r="G30" s="20">
        <v>29999727.23</v>
      </c>
      <c r="H30" s="9">
        <f t="shared" si="2"/>
        <v>33660607256.77</v>
      </c>
      <c r="I30" s="9">
        <f t="shared" si="3"/>
        <v>191167751.84000015</v>
      </c>
      <c r="J30" s="39"/>
    </row>
    <row r="31" spans="2:16">
      <c r="B31" s="5"/>
      <c r="C31" s="61" t="s">
        <v>32</v>
      </c>
      <c r="D31" s="61"/>
      <c r="E31" s="20">
        <v>1685090122.5699999</v>
      </c>
      <c r="F31" s="20">
        <v>8628004.5700000003</v>
      </c>
      <c r="G31" s="20">
        <v>328743.94</v>
      </c>
      <c r="H31" s="9">
        <f t="shared" si="2"/>
        <v>1693389383.1999998</v>
      </c>
      <c r="I31" s="9">
        <f t="shared" si="3"/>
        <v>8299260.629999876</v>
      </c>
      <c r="J31" s="39"/>
    </row>
    <row r="32" spans="2:16">
      <c r="B32" s="5"/>
      <c r="C32" s="61" t="s">
        <v>14</v>
      </c>
      <c r="D32" s="61"/>
      <c r="E32" s="20">
        <v>14076527.710000001</v>
      </c>
      <c r="F32" s="20">
        <v>3406000</v>
      </c>
      <c r="G32" s="20">
        <v>1500000</v>
      </c>
      <c r="H32" s="9">
        <f t="shared" si="2"/>
        <v>15982527.710000001</v>
      </c>
      <c r="I32" s="9">
        <f t="shared" si="3"/>
        <v>1906000</v>
      </c>
      <c r="J32" s="39"/>
      <c r="P32">
        <v>487061009</v>
      </c>
    </row>
    <row r="33" spans="2:18">
      <c r="B33" s="5"/>
      <c r="C33" s="61" t="s">
        <v>15</v>
      </c>
      <c r="D33" s="61"/>
      <c r="E33" s="20">
        <v>0</v>
      </c>
      <c r="F33" s="20">
        <v>0</v>
      </c>
      <c r="G33" s="20">
        <v>0</v>
      </c>
      <c r="H33" s="9">
        <f t="shared" si="2"/>
        <v>0</v>
      </c>
      <c r="I33" s="9">
        <f t="shared" si="3"/>
        <v>0</v>
      </c>
      <c r="J33" s="39"/>
    </row>
    <row r="34" spans="2:18">
      <c r="B34" s="5"/>
      <c r="C34" s="61" t="s">
        <v>16</v>
      </c>
      <c r="D34" s="61"/>
      <c r="E34" s="20">
        <v>0</v>
      </c>
      <c r="F34" s="20">
        <v>0</v>
      </c>
      <c r="G34" s="20">
        <v>0</v>
      </c>
      <c r="H34" s="9">
        <f t="shared" si="2"/>
        <v>0</v>
      </c>
      <c r="I34" s="9">
        <f t="shared" si="3"/>
        <v>0</v>
      </c>
      <c r="J34" s="39"/>
    </row>
    <row r="35" spans="2:18">
      <c r="B35" s="5"/>
      <c r="C35" s="61" t="s">
        <v>17</v>
      </c>
      <c r="D35" s="61"/>
      <c r="E35" s="46">
        <v>0</v>
      </c>
      <c r="F35" s="20">
        <v>0</v>
      </c>
      <c r="G35" s="20">
        <v>0</v>
      </c>
      <c r="H35" s="41">
        <f t="shared" si="2"/>
        <v>0</v>
      </c>
      <c r="I35" s="41">
        <f t="shared" si="3"/>
        <v>0</v>
      </c>
      <c r="J35" s="39"/>
    </row>
    <row r="36" spans="2:18">
      <c r="B36" s="40"/>
      <c r="C36" s="61" t="s">
        <v>18</v>
      </c>
      <c r="D36" s="61"/>
      <c r="E36" s="20">
        <v>0</v>
      </c>
      <c r="F36" s="20">
        <v>0</v>
      </c>
      <c r="G36" s="20">
        <v>0</v>
      </c>
      <c r="H36" s="9">
        <f t="shared" si="2"/>
        <v>0</v>
      </c>
      <c r="I36" s="9">
        <f t="shared" si="3"/>
        <v>0</v>
      </c>
      <c r="J36" s="39"/>
      <c r="P36">
        <v>8045382</v>
      </c>
    </row>
    <row r="37" spans="2:18">
      <c r="B37" s="5"/>
      <c r="C37" s="21"/>
      <c r="D37" s="21"/>
      <c r="E37" s="44"/>
      <c r="F37" s="18"/>
      <c r="G37" s="18"/>
      <c r="H37" s="18"/>
      <c r="I37" s="18"/>
      <c r="J37" s="39"/>
    </row>
    <row r="38" spans="2:18">
      <c r="B38" s="10"/>
      <c r="C38" s="62" t="s">
        <v>33</v>
      </c>
      <c r="D38" s="62"/>
      <c r="E38" s="36">
        <f>E16+E26</f>
        <v>36873752354.339996</v>
      </c>
      <c r="F38" s="36">
        <f>F16+F26</f>
        <v>9411700800.4800014</v>
      </c>
      <c r="G38" s="36">
        <f>G16+G26</f>
        <v>9112234890.710001</v>
      </c>
      <c r="H38" s="36">
        <f>H16+H26</f>
        <v>37173218264.109993</v>
      </c>
      <c r="I38" s="36">
        <f>I16+I26</f>
        <v>299465909.77000082</v>
      </c>
      <c r="J38" s="33"/>
      <c r="P38">
        <v>528624252</v>
      </c>
    </row>
    <row r="39" spans="2:18">
      <c r="B39" s="11"/>
      <c r="C39" s="12"/>
      <c r="D39" s="12"/>
      <c r="E39" s="12"/>
      <c r="F39" s="12"/>
      <c r="G39" s="12"/>
      <c r="H39" s="12"/>
      <c r="I39" s="12"/>
      <c r="J39" s="47"/>
    </row>
    <row r="40" spans="2:18">
      <c r="B40" s="48"/>
      <c r="C40" s="49"/>
      <c r="D40" s="50"/>
      <c r="E40" s="51"/>
      <c r="F40" s="51"/>
      <c r="G40" s="51"/>
      <c r="H40" s="52"/>
      <c r="I40" s="48"/>
      <c r="J40" s="48"/>
    </row>
    <row r="41" spans="2:18">
      <c r="B41" s="1"/>
      <c r="C41" s="63" t="s">
        <v>19</v>
      </c>
      <c r="D41" s="63"/>
      <c r="E41" s="63"/>
      <c r="F41" s="63"/>
      <c r="G41" s="63"/>
      <c r="H41" s="63"/>
      <c r="I41" s="63"/>
      <c r="J41" s="6"/>
      <c r="K41" s="6"/>
      <c r="L41" s="1"/>
      <c r="M41" s="1"/>
      <c r="N41" s="1"/>
      <c r="O41" s="1"/>
      <c r="P41" s="1"/>
      <c r="Q41" s="1"/>
      <c r="R41" s="1"/>
    </row>
    <row r="42" spans="2:18">
      <c r="B42" s="1"/>
      <c r="C42" s="6"/>
      <c r="D42" s="13"/>
      <c r="E42" s="14"/>
      <c r="F42" s="14"/>
      <c r="G42" s="1"/>
      <c r="H42" s="15"/>
      <c r="I42" s="13"/>
      <c r="J42" s="14"/>
      <c r="K42" s="14"/>
      <c r="L42" s="1"/>
      <c r="M42" s="1"/>
      <c r="N42" s="1"/>
      <c r="O42" s="1"/>
      <c r="P42" s="1"/>
      <c r="Q42" s="1"/>
      <c r="R42" s="1"/>
    </row>
    <row r="43" spans="2:18">
      <c r="B43" s="1"/>
      <c r="C43" s="64"/>
      <c r="D43" s="64"/>
      <c r="E43" s="14"/>
      <c r="F43" s="60"/>
      <c r="G43" s="60"/>
      <c r="H43" s="60"/>
      <c r="I43" s="60"/>
      <c r="J43" s="14"/>
      <c r="K43" s="14"/>
      <c r="L43" s="1"/>
      <c r="M43" s="1"/>
      <c r="N43" s="1"/>
      <c r="O43" s="1"/>
      <c r="P43" s="1"/>
      <c r="Q43" s="1"/>
      <c r="R43" s="1"/>
    </row>
    <row r="44" spans="2:18">
      <c r="B44" s="1"/>
      <c r="C44" s="55" t="s">
        <v>34</v>
      </c>
      <c r="D44" s="55"/>
      <c r="E44" s="16"/>
      <c r="F44" s="55" t="s">
        <v>20</v>
      </c>
      <c r="G44" s="55"/>
      <c r="H44" s="55"/>
      <c r="I44" s="55"/>
      <c r="J44" s="7"/>
      <c r="K44" s="1"/>
      <c r="Q44" s="1"/>
      <c r="R44" s="1"/>
    </row>
    <row r="45" spans="2:18">
      <c r="B45" s="1"/>
      <c r="C45" s="54" t="s">
        <v>21</v>
      </c>
      <c r="D45" s="54"/>
      <c r="E45" s="8"/>
      <c r="F45" s="54" t="s">
        <v>35</v>
      </c>
      <c r="G45" s="54"/>
      <c r="H45" s="54"/>
      <c r="I45" s="54"/>
      <c r="J45" s="7"/>
      <c r="K45" s="1"/>
      <c r="Q45" s="1"/>
      <c r="R45" s="1"/>
    </row>
    <row r="46" spans="2:18">
      <c r="C46" s="1"/>
      <c r="D46" s="1"/>
      <c r="E46" s="17"/>
      <c r="F46" s="1"/>
      <c r="G46" s="1"/>
      <c r="H46" s="1"/>
    </row>
    <row r="47" spans="2:18" hidden="1">
      <c r="C47" s="1"/>
      <c r="D47" s="1"/>
      <c r="E47" s="17"/>
      <c r="F47" s="1"/>
      <c r="G47" s="1"/>
      <c r="H47" s="1"/>
      <c r="P47" s="53">
        <v>653502677</v>
      </c>
    </row>
    <row r="51" spans="2:3" hidden="1">
      <c r="B51">
        <f>ROUND(10520913.85,0)</f>
        <v>10520914</v>
      </c>
      <c r="C51">
        <f>ROUND(1798569.85,0)</f>
        <v>1798570</v>
      </c>
    </row>
    <row r="52" spans="2:3" hidden="1">
      <c r="B52">
        <f>ROUND(31562896139.31,0)</f>
        <v>31562896139</v>
      </c>
      <c r="C52">
        <f>ROUND(30070344961.32,0)</f>
        <v>30070344961</v>
      </c>
    </row>
    <row r="53" spans="2:3" hidden="1">
      <c r="B53">
        <f>ROUND(1381246747.87,0)</f>
        <v>1381246748</v>
      </c>
      <c r="C53">
        <f>ROUND(1362141805.84,0)</f>
        <v>1362141806</v>
      </c>
    </row>
    <row r="54" spans="2:3" hidden="1">
      <c r="B54">
        <f>ROUND(2325192.99,0)</f>
        <v>2325193</v>
      </c>
      <c r="C54">
        <f>ROUND(986442.75,0)</f>
        <v>986443</v>
      </c>
    </row>
    <row r="57" spans="2:3" hidden="1"/>
  </sheetData>
  <mergeCells count="45">
    <mergeCell ref="D5:H5"/>
    <mergeCell ref="D1:F1"/>
    <mergeCell ref="G1:I1"/>
    <mergeCell ref="K1:L1"/>
    <mergeCell ref="D3:H3"/>
    <mergeCell ref="D4:H4"/>
    <mergeCell ref="C19:D19"/>
    <mergeCell ref="D6:H6"/>
    <mergeCell ref="D7:H7"/>
    <mergeCell ref="B8:J8"/>
    <mergeCell ref="B9:J9"/>
    <mergeCell ref="C10:D11"/>
    <mergeCell ref="E10:E11"/>
    <mergeCell ref="F10:F11"/>
    <mergeCell ref="G10:G11"/>
    <mergeCell ref="H10:H11"/>
    <mergeCell ref="I10:I11"/>
    <mergeCell ref="B12:J12"/>
    <mergeCell ref="B13:J13"/>
    <mergeCell ref="C14:D14"/>
    <mergeCell ref="C16:D16"/>
    <mergeCell ref="C18:D18"/>
    <mergeCell ref="C33:D33"/>
    <mergeCell ref="C20:D20"/>
    <mergeCell ref="C21:D21"/>
    <mergeCell ref="C22:D22"/>
    <mergeCell ref="C23:D23"/>
    <mergeCell ref="C24:D24"/>
    <mergeCell ref="C26:D26"/>
    <mergeCell ref="C28:D28"/>
    <mergeCell ref="C29:D29"/>
    <mergeCell ref="C30:D30"/>
    <mergeCell ref="C31:D31"/>
    <mergeCell ref="C32:D32"/>
    <mergeCell ref="C44:D44"/>
    <mergeCell ref="F44:I44"/>
    <mergeCell ref="C45:D45"/>
    <mergeCell ref="F45:I45"/>
    <mergeCell ref="C34:D34"/>
    <mergeCell ref="C35:D35"/>
    <mergeCell ref="C36:D36"/>
    <mergeCell ref="C38:D38"/>
    <mergeCell ref="C41:I41"/>
    <mergeCell ref="C43:D43"/>
    <mergeCell ref="F43:I43"/>
  </mergeCells>
  <printOptions horizontalCentered="1" verticalCentered="1"/>
  <pageMargins left="0.31496062992125984" right="0.31496062992125984" top="0.35433070866141736" bottom="0.35433070866141736" header="0.31496062992125984" footer="0"/>
  <pageSetup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 Analitico Activo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Villafaña Galvan,Rocio</dc:creator>
  <cp:lastModifiedBy>cahernandez</cp:lastModifiedBy>
  <dcterms:created xsi:type="dcterms:W3CDTF">2018-10-24T18:23:20Z</dcterms:created>
  <dcterms:modified xsi:type="dcterms:W3CDTF">2018-11-01T18:22:06Z</dcterms:modified>
</cp:coreProperties>
</file>