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1\2do. TRIMESTRE 2021\I. INFORMACION CONTABLE\"/>
    </mc:Choice>
  </mc:AlternateContent>
  <bookViews>
    <workbookView xWindow="240" yWindow="30" windowWidth="20115" windowHeight="7995"/>
  </bookViews>
  <sheets>
    <sheet name="PASIVOS CONTINGENTE" sheetId="7" r:id="rId1"/>
    <sheet name="EADP" sheetId="1" state="hidden" r:id="rId2"/>
    <sheet name="END NETO" sheetId="2" state="hidden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EADP!$A$1:$J$68</definedName>
    <definedName name="_xlnm.Print_Area" localSheetId="2">'END NETO'!$B$1:$I$54</definedName>
    <definedName name="_xlnm.Print_Area" localSheetId="4">IADP!$A$1:$J$46</definedName>
    <definedName name="_xlnm.Print_Area" localSheetId="5">IAODF!$A$1:$K$36</definedName>
    <definedName name="_xlnm.Print_Area" localSheetId="3">'INT DEUDA'!$A$1:$E$52</definedName>
    <definedName name="_xlnm.Print_Area" localSheetId="0">'PASIVOS CONTINGENTE'!$A$1:$K$46</definedName>
  </definedNames>
  <calcPr calcId="152511"/>
</workbook>
</file>

<file path=xl/calcChain.xml><?xml version="1.0" encoding="utf-8"?>
<calcChain xmlns="http://schemas.openxmlformats.org/spreadsheetml/2006/main">
  <c r="F18" i="2" l="1"/>
  <c r="F17" i="2"/>
  <c r="F16" i="2"/>
  <c r="F15" i="2"/>
  <c r="C13" i="3" l="1"/>
  <c r="C12" i="3"/>
  <c r="C10" i="3"/>
  <c r="C11" i="3"/>
  <c r="I49" i="1"/>
  <c r="I15" i="1" l="1"/>
  <c r="H15" i="1"/>
  <c r="I33" i="1"/>
  <c r="H33" i="1"/>
  <c r="H18" i="2" l="1"/>
  <c r="H17" i="2"/>
  <c r="H16" i="2"/>
  <c r="H15" i="2"/>
  <c r="I36" i="1" l="1"/>
  <c r="I34" i="1" l="1"/>
  <c r="D15" i="3" l="1"/>
  <c r="D14" i="3"/>
  <c r="D13" i="3"/>
  <c r="H20" i="2"/>
  <c r="H19" i="2"/>
  <c r="D12" i="3" l="1"/>
  <c r="D11" i="3"/>
  <c r="D10" i="3"/>
  <c r="H29" i="2" l="1"/>
  <c r="H28" i="2"/>
  <c r="C35" i="3" l="1"/>
  <c r="D20" i="3"/>
  <c r="C20" i="3"/>
  <c r="F37" i="2"/>
  <c r="D37" i="2"/>
  <c r="H36" i="2"/>
  <c r="H35" i="2"/>
  <c r="H34" i="2"/>
  <c r="H33" i="2"/>
  <c r="H32" i="2"/>
  <c r="H31" i="2"/>
  <c r="H30" i="2"/>
  <c r="F24" i="2"/>
  <c r="F11" i="4" s="1"/>
  <c r="H23" i="2"/>
  <c r="D24" i="2"/>
  <c r="D11" i="4" s="1"/>
  <c r="I41" i="1"/>
  <c r="I47" i="1" s="1"/>
  <c r="H41" i="1"/>
  <c r="H47" i="1" s="1"/>
  <c r="I24" i="1"/>
  <c r="I30" i="1" s="1"/>
  <c r="H24" i="1"/>
  <c r="H30" i="1" s="1"/>
  <c r="H11" i="4" l="1"/>
  <c r="I11" i="4"/>
  <c r="I51" i="1"/>
  <c r="H51" i="1"/>
  <c r="C37" i="3"/>
  <c r="D37" i="3"/>
  <c r="D39" i="2"/>
  <c r="H37" i="2"/>
  <c r="F39" i="2"/>
  <c r="H24" i="2"/>
  <c r="H39" i="2" l="1"/>
</calcChain>
</file>

<file path=xl/sharedStrings.xml><?xml version="1.0" encoding="utf-8"?>
<sst xmlns="http://schemas.openxmlformats.org/spreadsheetml/2006/main" count="222" uniqueCount="138">
  <si>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</si>
  <si>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</si>
  <si>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</si>
  <si>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</si>
  <si>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</si>
  <si>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</si>
  <si>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</si>
  <si>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</si>
  <si>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</si>
  <si>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</si>
  <si>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</si>
  <si>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</si>
  <si>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</si>
  <si>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</si>
  <si>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</si>
  <si>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</si>
  <si>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</si>
  <si>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</si>
  <si>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</si>
  <si>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</si>
  <si>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</si>
  <si>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</si>
  <si>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</si>
  <si>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</si>
  <si>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</si>
  <si>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</si>
  <si>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</si>
  <si>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</si>
  <si>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</si>
  <si>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</si>
  <si>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</si>
  <si>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</si>
  <si>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</si>
  <si>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</si>
  <si>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</si>
  <si>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</si>
  <si>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</si>
  <si>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</si>
  <si>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</si>
  <si>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</si>
  <si>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</si>
  <si>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</si>
  <si>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</si>
  <si>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</si>
  <si>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</si>
  <si>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</si>
  <si>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</si>
  <si>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</si>
  <si>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</si>
  <si>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</si>
  <si>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</si>
  <si>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</si>
  <si>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</si>
  <si>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</si>
  <si>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</si>
  <si>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</si>
  <si>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</si>
  <si>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</si>
  <si>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</si>
  <si>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</si>
  <si>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</si>
  <si>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</si>
  <si>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</si>
  <si>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</si>
  <si>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</si>
  <si>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</si>
  <si>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</si>
  <si>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</si>
  <si>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</si>
  <si>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</si>
  <si>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</si>
  <si>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</si>
  <si>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</si>
  <si>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</si>
  <si>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</si>
  <si>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</si>
  <si>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</si>
  <si>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</si>
  <si>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</si>
  <si>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</si>
  <si>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</si>
  <si>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</si>
  <si>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</si>
  <si>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</si>
  <si>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</si>
  <si>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</si>
  <si>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</si>
  <si>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</si>
  <si>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</si>
  <si>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</si>
  <si>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</si>
  <si>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</si>
  <si>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</si>
  <si>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</si>
  <si>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</si>
  <si>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</si>
  <si>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</si>
  <si>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</si>
  <si>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</si>
  <si>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</si>
  <si>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</si>
  <si>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</si>
  <si>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</si>
  <si>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</si>
  <si>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</si>
  <si>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</si>
  <si>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</si>
  <si>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</si>
  <si>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</si>
  <si>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AYUNTAMIENTO DE TIJUANA</t>
  </si>
  <si>
    <t>AYUNTAMIENTO DE TIJUANA, B.C.</t>
  </si>
  <si>
    <t>BANOBRAS BRT</t>
  </si>
  <si>
    <t xml:space="preserve"> </t>
  </si>
  <si>
    <t>(PESOS)     NO APLICA</t>
  </si>
  <si>
    <t>Pesos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</si>
  <si>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</si>
  <si>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</si>
  <si>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</si>
  <si>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</si>
  <si>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</si>
  <si>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</si>
  <si>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</si>
  <si>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</si>
  <si>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DIRECTOR DE CONTABILIDAD</t>
  </si>
  <si>
    <t>BBVA Bancomer 1000-MDP</t>
  </si>
  <si>
    <t>BBVA Bancomer 620-MDP</t>
  </si>
  <si>
    <t>Banorte 750-MDP</t>
  </si>
  <si>
    <t>BBVA BANCOMER 1000-MDP</t>
  </si>
  <si>
    <t>BBVA BANCOMER 620-MDP</t>
  </si>
  <si>
    <t>BANORTE 750-MDP</t>
  </si>
  <si>
    <t>L.C. LEO IBARRA CERVANTES</t>
  </si>
  <si>
    <t>L.C.  LEO IBARRA CERVANTES</t>
  </si>
  <si>
    <t>LIC. NORMA OLGA ANGELICA ALCALA PESCADOR</t>
  </si>
  <si>
    <t>L.C.. LEO IBARRA CERVANTES</t>
  </si>
  <si>
    <t>Del 1 enero al 30 de junio 2021</t>
  </si>
  <si>
    <t>Del 1 de enero al 30 de junio 2021</t>
  </si>
  <si>
    <t>al 30 de junio del 2021-1 (d)</t>
  </si>
  <si>
    <t>TESORERA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</si>
</sst>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1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  <numFmt numFmtId="170" formatCode="#,##0.00_ ;[Red]\-#,##0.00\ 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  <font>
      <sz val="6"/>
      <color theme="1"/>
      <name val="Arial"/>
      <family val="2"/>
    </font>
    <font>
      <sz val="7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58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5" fillId="2" borderId="0" xfId="0" applyFont="1" applyFill="1" applyBorder="1" applyAlignment="1" applyProtection="1">
      <alignment horizontal="left" vertical="top"/>
    </xf>
    <xf numFmtId="3" fontId="5" fillId="2" borderId="0" xfId="0" applyNumberFormat="1" applyFont="1" applyFill="1" applyBorder="1" applyAlignment="1" applyProtection="1">
      <alignment horizontal="left" vertical="top"/>
      <protection locked="0"/>
    </xf>
    <xf numFmtId="0" fontId="2" fillId="2" borderId="0" xfId="0" applyFont="1" applyFill="1" applyBorder="1" applyAlignment="1" applyProtection="1">
      <alignment horizontal="left" vertical="top"/>
      <protection locked="0"/>
    </xf>
    <xf numFmtId="167" fontId="11" fillId="0" borderId="0" xfId="0" applyNumberFormat="1" applyFont="1"/>
    <xf numFmtId="168" fontId="12" fillId="2" borderId="0" xfId="0" applyNumberFormat="1" applyFont="1" applyFill="1"/>
    <xf numFmtId="168" fontId="12" fillId="0" borderId="12" xfId="0" applyNumberFormat="1" applyFont="1" applyBorder="1" applyAlignment="1">
      <alignment horizontal="justify" vertical="top" wrapText="1"/>
    </xf>
    <xf numFmtId="167" fontId="11" fillId="2" borderId="0" xfId="0" applyNumberFormat="1" applyFont="1" applyFill="1"/>
    <xf numFmtId="170" fontId="11" fillId="0" borderId="0" xfId="0" applyNumberFormat="1" applyFont="1"/>
    <xf numFmtId="0" fontId="17" fillId="0" borderId="0" xfId="0" applyFont="1" applyFill="1" applyBorder="1" applyAlignment="1"/>
    <xf numFmtId="0" fontId="12" fillId="0" borderId="0" xfId="0" applyFont="1" applyBorder="1"/>
    <xf numFmtId="0" fontId="17" fillId="0" borderId="0" xfId="0" applyFont="1" applyFill="1" applyBorder="1" applyAlignment="1">
      <alignment horizontal="center"/>
    </xf>
    <xf numFmtId="41" fontId="2" fillId="0" borderId="0" xfId="0" applyNumberFormat="1" applyFont="1" applyFill="1" applyBorder="1" applyProtection="1"/>
    <xf numFmtId="0" fontId="21" fillId="2" borderId="0" xfId="0" applyFont="1" applyFill="1" applyBorder="1" applyAlignment="1" applyProtection="1"/>
    <xf numFmtId="0" fontId="21" fillId="0" borderId="0" xfId="0" applyFont="1" applyAlignment="1"/>
    <xf numFmtId="0" fontId="2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 vertical="top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20" xfId="0" applyFont="1" applyFill="1" applyBorder="1" applyAlignment="1" applyProtection="1">
      <alignment horizontal="center"/>
    </xf>
    <xf numFmtId="0" fontId="2" fillId="0" borderId="0" xfId="0" applyFont="1" applyBorder="1" applyAlignment="1">
      <alignment horizontal="center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2" xfId="2" applyFont="1" applyFill="1" applyBorder="1" applyAlignment="1">
      <alignment horizontal="center"/>
    </xf>
    <xf numFmtId="0" fontId="19" fillId="5" borderId="4" xfId="2" applyFont="1" applyFill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7" fontId="12" fillId="0" borderId="2" xfId="0" applyNumberFormat="1" applyFont="1" applyFill="1" applyBorder="1" applyAlignment="1">
      <alignment horizontal="right"/>
    </xf>
    <xf numFmtId="167" fontId="12" fillId="0" borderId="4" xfId="0" applyNumberFormat="1" applyFont="1" applyFill="1" applyBorder="1" applyAlignment="1">
      <alignment horizontal="right"/>
    </xf>
    <xf numFmtId="167" fontId="12" fillId="0" borderId="2" xfId="4" applyNumberFormat="1" applyFont="1" applyFill="1" applyBorder="1" applyAlignment="1">
      <alignment horizontal="right"/>
    </xf>
    <xf numFmtId="167" fontId="12" fillId="0" borderId="4" xfId="4" applyNumberFormat="1" applyFont="1" applyFill="1" applyBorder="1" applyAlignment="1">
      <alignment horizontal="right"/>
    </xf>
    <xf numFmtId="0" fontId="4" fillId="2" borderId="0" xfId="2" applyFont="1" applyFill="1" applyBorder="1" applyAlignment="1" applyProtection="1">
      <alignment horizontal="left" vertical="top" wrapText="1"/>
    </xf>
    <xf numFmtId="0" fontId="17" fillId="4" borderId="2" xfId="2" applyFont="1" applyFill="1" applyBorder="1" applyAlignment="1">
      <alignment horizontal="center"/>
    </xf>
    <xf numFmtId="0" fontId="17" fillId="4" borderId="4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2" xfId="4" applyNumberFormat="1" applyFont="1" applyFill="1" applyBorder="1" applyAlignment="1">
      <alignment horizontal="center"/>
    </xf>
    <xf numFmtId="168" fontId="12" fillId="2" borderId="4" xfId="4" applyNumberFormat="1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1" fillId="0" borderId="1" xfId="0" applyFont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20" fillId="0" borderId="0" xfId="0" applyFont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2" fillId="0" borderId="2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57150</xdr:rowOff>
    </xdr:from>
    <xdr:to>
      <xdr:col>3</xdr:col>
      <xdr:colOff>342900</xdr:colOff>
      <xdr:row>4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0</xdr:row>
      <xdr:rowOff>0</xdr:rowOff>
    </xdr:from>
    <xdr:to>
      <xdr:col>1</xdr:col>
      <xdr:colOff>1710218</xdr:colOff>
      <xdr:row>3</xdr:row>
      <xdr:rowOff>76200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46"/>
  <sheetViews>
    <sheetView tabSelected="1" topLeftCell="A11" workbookViewId="0">
      <selection activeCell="L33" sqref="L33:M33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3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B4" s="171"/>
      <c r="C4" s="171"/>
      <c r="D4" s="171"/>
      <c r="E4" s="171"/>
      <c r="F4" s="171"/>
      <c r="G4" s="171"/>
      <c r="H4" s="171"/>
      <c r="I4" s="171"/>
      <c r="J4" s="171"/>
      <c r="K4" s="171"/>
    </row>
    <row r="5" spans="2:18" ht="14.1" customHeight="1" x14ac:dyDescent="0.2">
      <c r="C5" s="171" t="s">
        <v>116</v>
      </c>
      <c r="D5" s="171"/>
      <c r="E5" s="171"/>
      <c r="F5" s="171"/>
      <c r="G5" s="171"/>
      <c r="H5" s="171"/>
      <c r="I5" s="171"/>
      <c r="J5" s="171"/>
      <c r="K5" s="171"/>
    </row>
    <row r="6" spans="2:18" ht="14.1" customHeight="1" x14ac:dyDescent="0.2">
      <c r="B6" s="171" t="s">
        <v>134</v>
      </c>
      <c r="C6" s="171"/>
      <c r="D6" s="171"/>
      <c r="E6" s="171"/>
      <c r="F6" s="171"/>
      <c r="G6" s="171"/>
      <c r="H6" s="171"/>
      <c r="I6" s="171"/>
      <c r="J6" s="171"/>
      <c r="K6" s="171"/>
    </row>
    <row r="7" spans="2:18" ht="14.1" customHeight="1" x14ac:dyDescent="0.2">
      <c r="B7" s="171" t="s">
        <v>1</v>
      </c>
      <c r="C7" s="171"/>
      <c r="D7" s="171"/>
      <c r="E7" s="171"/>
      <c r="F7" s="171"/>
      <c r="G7" s="171"/>
      <c r="H7" s="171"/>
      <c r="I7" s="171"/>
      <c r="J7" s="171"/>
      <c r="K7" s="171"/>
    </row>
    <row r="8" spans="2:18" ht="14.1" customHeight="1" x14ac:dyDescent="0.2">
      <c r="C8" s="9"/>
      <c r="D8" s="109"/>
      <c r="E8" s="109"/>
      <c r="F8" s="109"/>
      <c r="G8" s="109"/>
      <c r="H8" s="109"/>
      <c r="I8" s="109"/>
      <c r="J8" s="9"/>
      <c r="K8" s="9"/>
    </row>
    <row r="9" spans="2:18" ht="14.1" customHeight="1" x14ac:dyDescent="0.2">
      <c r="C9" s="9"/>
      <c r="D9" s="109"/>
      <c r="E9" s="180"/>
      <c r="F9" s="180"/>
      <c r="G9" s="180"/>
      <c r="H9" s="180"/>
      <c r="I9" s="109"/>
      <c r="J9" s="9"/>
      <c r="K9" s="9"/>
    </row>
    <row r="10" spans="2:18" ht="14.1" customHeight="1" x14ac:dyDescent="0.2">
      <c r="C10" s="9"/>
      <c r="D10" s="109"/>
      <c r="E10" s="180"/>
      <c r="F10" s="180"/>
      <c r="G10" s="180"/>
      <c r="H10" s="180"/>
      <c r="I10" s="109"/>
      <c r="J10" s="9"/>
      <c r="K10" s="9"/>
    </row>
    <row r="11" spans="2:18" ht="14.1" customHeight="1" x14ac:dyDescent="0.2">
      <c r="C11" s="9"/>
      <c r="D11" s="104"/>
      <c r="E11" s="180"/>
      <c r="F11" s="180"/>
      <c r="G11" s="180"/>
      <c r="H11" s="180"/>
      <c r="I11" s="104"/>
      <c r="J11" s="9"/>
      <c r="K11" s="9"/>
    </row>
    <row r="12" spans="2:18" ht="14.1" customHeight="1" x14ac:dyDescent="0.2">
      <c r="C12" s="9"/>
      <c r="D12" s="109"/>
      <c r="E12" s="180"/>
      <c r="F12" s="180"/>
      <c r="G12" s="180"/>
      <c r="H12" s="180"/>
      <c r="I12" s="109"/>
      <c r="J12" s="9"/>
      <c r="K12" s="9"/>
    </row>
    <row r="13" spans="2:18" ht="20.25" customHeight="1" x14ac:dyDescent="0.2">
      <c r="B13" s="10"/>
      <c r="C13" s="173" t="s">
        <v>2</v>
      </c>
      <c r="D13" s="173"/>
      <c r="E13" s="174" t="s">
        <v>117</v>
      </c>
      <c r="F13" s="174"/>
      <c r="G13" s="174"/>
      <c r="H13" s="174"/>
      <c r="I13" s="174"/>
      <c r="J13" s="174"/>
      <c r="K13" s="11"/>
    </row>
    <row r="14" spans="2:18" ht="21.75" customHeight="1" x14ac:dyDescent="0.2">
      <c r="B14" s="13"/>
      <c r="C14" s="175"/>
      <c r="D14" s="175"/>
      <c r="E14" s="175"/>
      <c r="F14" s="175"/>
      <c r="G14" s="175"/>
      <c r="H14" s="175"/>
      <c r="I14" s="175"/>
      <c r="J14" s="175"/>
      <c r="K14" s="175"/>
    </row>
    <row r="15" spans="2:18" ht="3" customHeight="1" x14ac:dyDescent="0.2">
      <c r="B15" s="13"/>
      <c r="C15" s="175"/>
      <c r="D15" s="175"/>
      <c r="E15" s="175"/>
      <c r="F15" s="175"/>
      <c r="G15" s="175"/>
      <c r="H15" s="175"/>
      <c r="I15" s="175"/>
      <c r="J15" s="175"/>
      <c r="K15" s="175"/>
    </row>
    <row r="16" spans="2:18" ht="30" customHeight="1" x14ac:dyDescent="0.2">
      <c r="B16" s="129"/>
      <c r="C16" s="176" t="s">
        <v>118</v>
      </c>
      <c r="D16" s="176"/>
      <c r="E16" s="176"/>
      <c r="F16" s="130"/>
      <c r="G16" s="131" t="s">
        <v>112</v>
      </c>
      <c r="H16" s="131" t="s">
        <v>4</v>
      </c>
      <c r="I16" s="130" t="s">
        <v>6</v>
      </c>
      <c r="J16" s="130" t="s">
        <v>7</v>
      </c>
      <c r="K16" s="132"/>
    </row>
    <row r="17" spans="2:11" ht="3" customHeight="1" x14ac:dyDescent="0.2">
      <c r="B17" s="14"/>
      <c r="C17" s="175"/>
      <c r="D17" s="175"/>
      <c r="E17" s="175"/>
      <c r="F17" s="175"/>
      <c r="G17" s="175"/>
      <c r="H17" s="175"/>
      <c r="I17" s="175"/>
      <c r="J17" s="175"/>
      <c r="K17" s="177"/>
    </row>
    <row r="18" spans="2:11" ht="9.9499999999999993" customHeight="1" x14ac:dyDescent="0.2">
      <c r="B18" s="15"/>
      <c r="C18" s="178"/>
      <c r="D18" s="178"/>
      <c r="E18" s="178"/>
      <c r="F18" s="178"/>
      <c r="G18" s="178"/>
      <c r="H18" s="178"/>
      <c r="I18" s="178"/>
      <c r="J18" s="178"/>
      <c r="K18" s="179"/>
    </row>
    <row r="19" spans="2:11" x14ac:dyDescent="0.2">
      <c r="B19" s="15"/>
      <c r="C19" s="172" t="s">
        <v>119</v>
      </c>
      <c r="D19" s="172"/>
      <c r="E19" s="172"/>
      <c r="F19" s="16"/>
      <c r="G19" s="16"/>
      <c r="H19" s="16"/>
      <c r="I19" s="16"/>
      <c r="J19" s="16"/>
      <c r="K19" s="17"/>
    </row>
    <row r="20" spans="2:11" x14ac:dyDescent="0.2">
      <c r="B20" s="18"/>
      <c r="C20" s="184" t="s">
        <v>112</v>
      </c>
      <c r="D20" s="184"/>
      <c r="E20" s="184"/>
      <c r="F20" s="19"/>
      <c r="G20" s="19" t="s">
        <v>112</v>
      </c>
      <c r="H20" s="19" t="s">
        <v>120</v>
      </c>
      <c r="I20" s="105">
        <v>0</v>
      </c>
      <c r="J20" s="108">
        <v>0</v>
      </c>
      <c r="K20" s="20"/>
    </row>
    <row r="21" spans="2:11" x14ac:dyDescent="0.2">
      <c r="B21" s="18"/>
      <c r="C21" s="172" t="s">
        <v>112</v>
      </c>
      <c r="D21" s="172"/>
      <c r="E21" s="172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85" t="s">
        <v>112</v>
      </c>
      <c r="E22" s="185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85" t="s">
        <v>112</v>
      </c>
      <c r="E23" s="185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85" t="s">
        <v>112</v>
      </c>
      <c r="E24" s="185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72" t="s">
        <v>112</v>
      </c>
      <c r="D26" s="172"/>
      <c r="E26" s="172"/>
      <c r="F26" s="19"/>
      <c r="G26" s="21"/>
      <c r="H26" s="21"/>
      <c r="I26" s="22"/>
      <c r="J26" s="22"/>
      <c r="K26" s="23"/>
    </row>
    <row r="27" spans="2:11" x14ac:dyDescent="0.2">
      <c r="B27" s="35"/>
      <c r="C27" s="186" t="s">
        <v>112</v>
      </c>
      <c r="D27" s="186"/>
      <c r="E27" s="186"/>
      <c r="F27" s="36"/>
      <c r="G27" s="41"/>
      <c r="H27" s="41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3"/>
      <c r="H28" s="103"/>
      <c r="I28" s="34"/>
      <c r="J28" s="34"/>
      <c r="K28" s="28"/>
    </row>
    <row r="29" spans="2:11" x14ac:dyDescent="0.2">
      <c r="B29" s="24"/>
      <c r="C29" s="172" t="s">
        <v>112</v>
      </c>
      <c r="D29" s="172"/>
      <c r="E29" s="172"/>
      <c r="F29" s="19"/>
      <c r="G29" s="26"/>
      <c r="H29" s="26"/>
      <c r="I29" s="42"/>
      <c r="J29" s="42"/>
      <c r="K29" s="28"/>
    </row>
    <row r="30" spans="2:11" x14ac:dyDescent="0.2">
      <c r="B30" s="24"/>
      <c r="C30" s="25"/>
      <c r="D30" s="25"/>
      <c r="E30" s="29"/>
      <c r="F30" s="19"/>
      <c r="G30" s="103"/>
      <c r="H30" s="103"/>
      <c r="I30" s="34"/>
      <c r="J30" s="34"/>
      <c r="K30" s="28"/>
    </row>
    <row r="31" spans="2:11" x14ac:dyDescent="0.2">
      <c r="B31" s="43"/>
      <c r="C31" s="187" t="s">
        <v>121</v>
      </c>
      <c r="D31" s="187"/>
      <c r="E31" s="187"/>
      <c r="F31" s="44"/>
      <c r="G31" s="45"/>
      <c r="H31" s="45"/>
      <c r="I31" s="107">
        <v>0</v>
      </c>
      <c r="J31" s="107">
        <v>0</v>
      </c>
      <c r="K31" s="46"/>
    </row>
    <row r="32" spans="2:11" x14ac:dyDescent="0.2">
      <c r="C32" s="184"/>
      <c r="D32" s="184"/>
      <c r="E32" s="184"/>
      <c r="F32" s="184"/>
      <c r="G32" s="184"/>
      <c r="H32" s="184"/>
      <c r="I32" s="184"/>
      <c r="J32" s="184"/>
      <c r="K32" s="184"/>
    </row>
    <row r="33" spans="2:11" ht="66.75" customHeight="1" x14ac:dyDescent="0.2">
      <c r="C33" s="47"/>
      <c r="D33" s="47"/>
      <c r="E33" s="48"/>
      <c r="F33" s="49"/>
      <c r="G33" s="48"/>
      <c r="H33" s="49"/>
      <c r="I33" s="49"/>
      <c r="J33" s="49"/>
    </row>
    <row r="34" spans="2:11" s="6" customFormat="1" ht="38.25" customHeight="1" x14ac:dyDescent="0.2">
      <c r="B34" s="7"/>
      <c r="C34" s="29" t="s">
        <v>112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112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27"/>
      <c r="E36" s="127"/>
      <c r="F36" s="50"/>
      <c r="G36" s="7"/>
      <c r="H36" s="181"/>
      <c r="I36" s="181"/>
      <c r="J36" s="50"/>
      <c r="K36" s="50"/>
    </row>
    <row r="37" spans="2:11" s="6" customFormat="1" x14ac:dyDescent="0.2">
      <c r="B37" s="7"/>
      <c r="C37" s="34"/>
      <c r="D37" s="188" t="s">
        <v>132</v>
      </c>
      <c r="E37" s="188"/>
      <c r="F37" s="50"/>
      <c r="G37" s="50"/>
      <c r="H37" s="182" t="s">
        <v>130</v>
      </c>
      <c r="I37" s="182"/>
      <c r="J37" s="19"/>
      <c r="K37" s="50"/>
    </row>
    <row r="38" spans="2:11" s="6" customFormat="1" ht="12" customHeight="1" x14ac:dyDescent="0.2">
      <c r="B38" s="7"/>
      <c r="C38" s="51"/>
      <c r="D38" s="189" t="s">
        <v>137</v>
      </c>
      <c r="E38" s="189"/>
      <c r="F38" s="52"/>
      <c r="G38" s="52"/>
      <c r="H38" s="183" t="s">
        <v>123</v>
      </c>
      <c r="I38" s="183"/>
      <c r="J38" s="19"/>
      <c r="K38" s="50"/>
    </row>
    <row r="39" spans="2:11" x14ac:dyDescent="0.2">
      <c r="D39" s="170"/>
      <c r="E39" s="170"/>
    </row>
    <row r="40" spans="2:11" x14ac:dyDescent="0.2">
      <c r="D40" s="170"/>
      <c r="E40" s="170"/>
    </row>
    <row r="41" spans="2:11" x14ac:dyDescent="0.2">
      <c r="D41" s="170"/>
      <c r="E41" s="170"/>
      <c r="F41" s="167"/>
    </row>
    <row r="42" spans="2:11" x14ac:dyDescent="0.2">
      <c r="D42" s="169"/>
      <c r="E42" s="169"/>
      <c r="F42" s="167"/>
    </row>
    <row r="43" spans="2:11" x14ac:dyDescent="0.2">
      <c r="D43" s="169"/>
      <c r="E43" s="169"/>
      <c r="F43" s="168"/>
    </row>
    <row r="44" spans="2:11" x14ac:dyDescent="0.2">
      <c r="D44" s="169"/>
      <c r="E44" s="169"/>
      <c r="F44" s="167"/>
    </row>
    <row r="45" spans="2:11" x14ac:dyDescent="0.2">
      <c r="D45" s="169"/>
      <c r="E45" s="169"/>
      <c r="F45" s="167"/>
    </row>
    <row r="46" spans="2:11" x14ac:dyDescent="0.2">
      <c r="D46" s="169"/>
      <c r="E46" s="169"/>
    </row>
  </sheetData>
  <mergeCells count="36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5:K5"/>
    <mergeCell ref="B4:K4"/>
    <mergeCell ref="B6:K6"/>
    <mergeCell ref="B7:K7"/>
    <mergeCell ref="C19:E19"/>
    <mergeCell ref="C13:D13"/>
    <mergeCell ref="E13:J13"/>
    <mergeCell ref="C14:K14"/>
    <mergeCell ref="C15:K15"/>
    <mergeCell ref="C16:E16"/>
    <mergeCell ref="C17:K17"/>
    <mergeCell ref="C18:K18"/>
    <mergeCell ref="E9:H12"/>
    <mergeCell ref="D44:E44"/>
    <mergeCell ref="D45:E45"/>
    <mergeCell ref="D43:E43"/>
    <mergeCell ref="D46:E46"/>
    <mergeCell ref="D39:E39"/>
    <mergeCell ref="D40:E40"/>
    <mergeCell ref="D41:E41"/>
    <mergeCell ref="D42:E42"/>
  </mergeCells>
  <pageMargins left="0.70866141732283472" right="0.70866141732283472" top="0.74803149606299213" bottom="0.98425196850393704" header="0.31496062992125984" footer="0.59055118110236227"/>
  <pageSetup scale="7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68"/>
  <sheetViews>
    <sheetView topLeftCell="A8" zoomScaleNormal="100" workbookViewId="0">
      <selection activeCell="L41" sqref="L41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2" ht="14.1" customHeight="1" x14ac:dyDescent="0.2">
      <c r="A1" s="171"/>
      <c r="B1" s="171"/>
      <c r="C1" s="171"/>
      <c r="D1" s="171"/>
      <c r="E1" s="171"/>
      <c r="F1" s="171"/>
      <c r="G1" s="171"/>
      <c r="H1" s="171"/>
      <c r="I1" s="171"/>
      <c r="J1" s="171"/>
    </row>
    <row r="2" spans="1:12" ht="14.1" customHeight="1" x14ac:dyDescent="0.2">
      <c r="A2" s="171" t="s">
        <v>0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2" ht="14.1" customHeight="1" x14ac:dyDescent="0.2">
      <c r="A3" s="171" t="s">
        <v>135</v>
      </c>
      <c r="B3" s="171"/>
      <c r="C3" s="171"/>
      <c r="D3" s="171"/>
      <c r="E3" s="171"/>
      <c r="F3" s="171"/>
      <c r="G3" s="171"/>
      <c r="H3" s="171"/>
      <c r="I3" s="171"/>
      <c r="J3" s="171"/>
    </row>
    <row r="4" spans="1:12" ht="14.1" customHeight="1" x14ac:dyDescent="0.2">
      <c r="B4" s="171" t="s">
        <v>1</v>
      </c>
      <c r="C4" s="171"/>
      <c r="D4" s="171"/>
      <c r="E4" s="171"/>
      <c r="F4" s="171"/>
      <c r="G4" s="171"/>
      <c r="H4" s="171"/>
      <c r="I4" s="171"/>
      <c r="J4" s="171"/>
      <c r="L4" s="112"/>
    </row>
    <row r="5" spans="1:12" ht="9" customHeight="1" x14ac:dyDescent="0.2">
      <c r="B5" s="9"/>
      <c r="C5" s="109"/>
      <c r="D5" s="109"/>
      <c r="E5" s="109"/>
      <c r="F5" s="109"/>
      <c r="G5" s="109"/>
      <c r="H5" s="109"/>
      <c r="I5" s="9"/>
      <c r="J5" s="9"/>
      <c r="L5" s="112"/>
    </row>
    <row r="6" spans="1:12" ht="6" customHeight="1" x14ac:dyDescent="0.2">
      <c r="A6" s="10"/>
      <c r="B6" s="173"/>
      <c r="C6" s="173"/>
      <c r="D6" s="191"/>
      <c r="E6" s="191"/>
      <c r="F6" s="191"/>
      <c r="G6" s="191"/>
      <c r="H6" s="191"/>
      <c r="I6" s="191"/>
      <c r="J6" s="11"/>
      <c r="L6" s="112"/>
    </row>
    <row r="7" spans="1:12" ht="20.100000000000001" customHeight="1" x14ac:dyDescent="0.2">
      <c r="A7" s="10"/>
      <c r="B7" s="12" t="s">
        <v>2</v>
      </c>
      <c r="C7" s="192" t="s">
        <v>122</v>
      </c>
      <c r="D7" s="192"/>
      <c r="E7" s="192"/>
      <c r="F7" s="192"/>
      <c r="G7" s="192"/>
      <c r="H7" s="192"/>
      <c r="I7" s="96"/>
      <c r="J7" s="11"/>
      <c r="L7" s="112"/>
    </row>
    <row r="8" spans="1:12" ht="5.0999999999999996" customHeight="1" x14ac:dyDescent="0.2">
      <c r="A8" s="13"/>
      <c r="B8" s="175"/>
      <c r="C8" s="175"/>
      <c r="D8" s="175"/>
      <c r="E8" s="175"/>
      <c r="F8" s="175"/>
      <c r="G8" s="175"/>
      <c r="H8" s="175"/>
      <c r="I8" s="175"/>
      <c r="J8" s="175"/>
      <c r="L8" s="112"/>
    </row>
    <row r="9" spans="1:12" ht="3" customHeight="1" x14ac:dyDescent="0.2">
      <c r="A9" s="13"/>
      <c r="B9" s="175"/>
      <c r="C9" s="175"/>
      <c r="D9" s="175"/>
      <c r="E9" s="175"/>
      <c r="F9" s="175"/>
      <c r="G9" s="175"/>
      <c r="H9" s="175"/>
      <c r="I9" s="175"/>
      <c r="J9" s="175"/>
      <c r="L9" s="112"/>
    </row>
    <row r="10" spans="1:12" ht="30" customHeight="1" x14ac:dyDescent="0.2">
      <c r="A10" s="129"/>
      <c r="B10" s="176" t="s">
        <v>3</v>
      </c>
      <c r="C10" s="176"/>
      <c r="D10" s="176"/>
      <c r="E10" s="130"/>
      <c r="F10" s="131" t="s">
        <v>4</v>
      </c>
      <c r="G10" s="131" t="s">
        <v>5</v>
      </c>
      <c r="H10" s="130" t="s">
        <v>6</v>
      </c>
      <c r="I10" s="130" t="s">
        <v>7</v>
      </c>
      <c r="J10" s="132"/>
      <c r="L10" s="112"/>
    </row>
    <row r="11" spans="1:12" ht="3" customHeight="1" x14ac:dyDescent="0.2">
      <c r="A11" s="14"/>
      <c r="B11" s="175"/>
      <c r="C11" s="175"/>
      <c r="D11" s="175"/>
      <c r="E11" s="175"/>
      <c r="F11" s="175"/>
      <c r="G11" s="175"/>
      <c r="H11" s="175"/>
      <c r="I11" s="175"/>
      <c r="J11" s="177"/>
      <c r="L11" s="112"/>
    </row>
    <row r="12" spans="1:12" ht="9.9499999999999993" customHeight="1" x14ac:dyDescent="0.2">
      <c r="A12" s="15"/>
      <c r="B12" s="178"/>
      <c r="C12" s="178"/>
      <c r="D12" s="178"/>
      <c r="E12" s="178"/>
      <c r="F12" s="178"/>
      <c r="G12" s="178"/>
      <c r="H12" s="178"/>
      <c r="I12" s="178"/>
      <c r="J12" s="179"/>
      <c r="L12" s="112"/>
    </row>
    <row r="13" spans="1:12" x14ac:dyDescent="0.2">
      <c r="A13" s="15"/>
      <c r="B13" s="172" t="s">
        <v>8</v>
      </c>
      <c r="C13" s="172"/>
      <c r="D13" s="172"/>
      <c r="E13" s="16"/>
      <c r="F13" s="16"/>
      <c r="G13" s="16"/>
      <c r="H13" s="16"/>
      <c r="I13" s="16"/>
      <c r="J13" s="17"/>
    </row>
    <row r="14" spans="1:12" x14ac:dyDescent="0.2">
      <c r="A14" s="18"/>
      <c r="B14" s="184" t="s">
        <v>9</v>
      </c>
      <c r="C14" s="184"/>
      <c r="D14" s="184"/>
      <c r="E14" s="19"/>
      <c r="F14" s="19"/>
      <c r="G14" s="19"/>
      <c r="H14" s="19"/>
      <c r="I14" s="19"/>
      <c r="J14" s="20"/>
    </row>
    <row r="15" spans="1:12" x14ac:dyDescent="0.2">
      <c r="A15" s="18"/>
      <c r="B15" s="172" t="s">
        <v>10</v>
      </c>
      <c r="C15" s="172"/>
      <c r="D15" s="172"/>
      <c r="E15" s="19"/>
      <c r="F15" s="21"/>
      <c r="G15" s="21"/>
      <c r="H15" s="22">
        <f>SUM(H16:H19)</f>
        <v>36828160</v>
      </c>
      <c r="I15" s="22">
        <f>SUM(I16:I19)</f>
        <v>22259983.41</v>
      </c>
      <c r="J15" s="23"/>
      <c r="K15" s="125"/>
    </row>
    <row r="16" spans="1:12" x14ac:dyDescent="0.2">
      <c r="A16" s="24"/>
      <c r="B16" s="25"/>
      <c r="C16" s="185" t="s">
        <v>11</v>
      </c>
      <c r="D16" s="185"/>
      <c r="E16" s="19"/>
      <c r="F16" s="26" t="s">
        <v>114</v>
      </c>
      <c r="G16" s="156" t="s">
        <v>115</v>
      </c>
      <c r="H16" s="27">
        <v>8403985</v>
      </c>
      <c r="I16" s="27">
        <v>5149050.42</v>
      </c>
      <c r="J16" s="28"/>
      <c r="K16" s="151"/>
      <c r="L16" s="125"/>
    </row>
    <row r="17" spans="1:11" x14ac:dyDescent="0.2">
      <c r="A17" s="24"/>
      <c r="B17" s="25"/>
      <c r="C17" s="185" t="s">
        <v>12</v>
      </c>
      <c r="D17" s="185"/>
      <c r="E17" s="19"/>
      <c r="F17" s="26" t="s">
        <v>114</v>
      </c>
      <c r="G17" s="156" t="s">
        <v>124</v>
      </c>
      <c r="H17" s="27">
        <v>1793000</v>
      </c>
      <c r="I17" s="27">
        <v>1078000</v>
      </c>
      <c r="J17" s="28"/>
      <c r="K17" s="151"/>
    </row>
    <row r="18" spans="1:11" x14ac:dyDescent="0.2">
      <c r="A18" s="24"/>
      <c r="B18" s="25"/>
      <c r="C18" s="185" t="s">
        <v>13</v>
      </c>
      <c r="D18" s="185"/>
      <c r="E18" s="19"/>
      <c r="F18" s="26" t="s">
        <v>114</v>
      </c>
      <c r="G18" s="156" t="s">
        <v>125</v>
      </c>
      <c r="H18" s="27">
        <v>25286425</v>
      </c>
      <c r="I18" s="27">
        <v>15224432.99</v>
      </c>
      <c r="J18" s="28"/>
      <c r="K18" s="151"/>
    </row>
    <row r="19" spans="1:11" x14ac:dyDescent="0.2">
      <c r="A19" s="24"/>
      <c r="B19" s="25"/>
      <c r="C19" s="155"/>
      <c r="D19" s="155"/>
      <c r="E19" s="19"/>
      <c r="F19" s="26" t="s">
        <v>114</v>
      </c>
      <c r="G19" s="156" t="s">
        <v>126</v>
      </c>
      <c r="H19" s="27">
        <v>1344750</v>
      </c>
      <c r="I19" s="27">
        <v>808500</v>
      </c>
      <c r="J19" s="28"/>
      <c r="K19" s="151"/>
    </row>
    <row r="20" spans="1:11" x14ac:dyDescent="0.2">
      <c r="A20" s="24"/>
      <c r="B20" s="25"/>
      <c r="C20" s="155"/>
      <c r="D20" s="155"/>
      <c r="E20" s="19"/>
      <c r="F20" s="7"/>
      <c r="G20" s="7"/>
      <c r="H20" s="7"/>
      <c r="I20" s="7"/>
      <c r="J20" s="28"/>
      <c r="K20" s="151"/>
    </row>
    <row r="21" spans="1:11" x14ac:dyDescent="0.2">
      <c r="A21" s="24"/>
      <c r="B21" s="25"/>
      <c r="C21" s="155"/>
      <c r="D21" s="155"/>
      <c r="E21" s="19"/>
      <c r="F21" s="7"/>
      <c r="G21" s="7"/>
      <c r="H21" s="7"/>
      <c r="I21" s="7"/>
      <c r="J21" s="28"/>
      <c r="K21" s="151"/>
    </row>
    <row r="22" spans="1:11" x14ac:dyDescent="0.2">
      <c r="A22" s="24"/>
      <c r="B22" s="25"/>
      <c r="C22" s="155"/>
      <c r="D22" s="155"/>
      <c r="E22" s="19"/>
      <c r="F22" s="26"/>
      <c r="G22" s="26"/>
      <c r="H22" s="27"/>
      <c r="I22" s="27"/>
      <c r="J22" s="28"/>
      <c r="K22" s="151"/>
    </row>
    <row r="23" spans="1:11" x14ac:dyDescent="0.2">
      <c r="A23" s="24"/>
      <c r="B23" s="25"/>
      <c r="C23" s="25"/>
      <c r="D23" s="29"/>
      <c r="E23" s="19"/>
      <c r="F23" s="30"/>
      <c r="G23" s="30"/>
      <c r="H23" s="31"/>
      <c r="I23" s="31"/>
      <c r="J23" s="28"/>
      <c r="K23" s="151"/>
    </row>
    <row r="24" spans="1:11" x14ac:dyDescent="0.2">
      <c r="A24" s="18"/>
      <c r="B24" s="172" t="s">
        <v>14</v>
      </c>
      <c r="C24" s="172"/>
      <c r="D24" s="172"/>
      <c r="E24" s="19"/>
      <c r="F24" s="21"/>
      <c r="G24" s="21"/>
      <c r="H24" s="22">
        <f>SUM(H25:H28)</f>
        <v>0</v>
      </c>
      <c r="I24" s="22">
        <f>SUM(I25:I28)</f>
        <v>0</v>
      </c>
      <c r="J24" s="23"/>
    </row>
    <row r="25" spans="1:11" x14ac:dyDescent="0.2">
      <c r="A25" s="24"/>
      <c r="B25" s="25"/>
      <c r="C25" s="185" t="s">
        <v>15</v>
      </c>
      <c r="D25" s="185"/>
      <c r="E25" s="19"/>
      <c r="F25" s="26"/>
      <c r="G25" s="26"/>
      <c r="H25" s="27">
        <v>0</v>
      </c>
      <c r="I25" s="27">
        <v>0</v>
      </c>
      <c r="J25" s="28"/>
    </row>
    <row r="26" spans="1:11" x14ac:dyDescent="0.2">
      <c r="A26" s="24"/>
      <c r="B26" s="25"/>
      <c r="C26" s="185" t="s">
        <v>16</v>
      </c>
      <c r="D26" s="185"/>
      <c r="E26" s="78"/>
      <c r="F26" s="79"/>
      <c r="G26" s="26"/>
      <c r="H26" s="27">
        <v>0</v>
      </c>
      <c r="I26" s="27">
        <v>0</v>
      </c>
      <c r="J26" s="28"/>
    </row>
    <row r="27" spans="1:11" x14ac:dyDescent="0.2">
      <c r="A27" s="24"/>
      <c r="B27" s="25"/>
      <c r="C27" s="185" t="s">
        <v>12</v>
      </c>
      <c r="D27" s="185"/>
      <c r="E27" s="78"/>
      <c r="F27" s="79"/>
      <c r="G27" s="26"/>
      <c r="H27" s="27">
        <v>0</v>
      </c>
      <c r="I27" s="27">
        <v>0</v>
      </c>
      <c r="J27" s="28"/>
    </row>
    <row r="28" spans="1:11" x14ac:dyDescent="0.2">
      <c r="A28" s="24"/>
      <c r="B28" s="8"/>
      <c r="C28" s="185" t="s">
        <v>13</v>
      </c>
      <c r="D28" s="185"/>
      <c r="E28" s="19"/>
      <c r="F28" s="26"/>
      <c r="G28" s="26"/>
      <c r="H28" s="32">
        <v>0</v>
      </c>
      <c r="I28" s="32">
        <v>0</v>
      </c>
      <c r="J28" s="28"/>
    </row>
    <row r="29" spans="1:11" x14ac:dyDescent="0.2">
      <c r="A29" s="24"/>
      <c r="B29" s="25"/>
      <c r="C29" s="25"/>
      <c r="D29" s="29"/>
      <c r="E29" s="19"/>
      <c r="F29" s="33"/>
      <c r="G29" s="33"/>
      <c r="H29" s="34"/>
      <c r="I29" s="34"/>
      <c r="J29" s="28"/>
    </row>
    <row r="30" spans="1:11" x14ac:dyDescent="0.2">
      <c r="A30" s="35"/>
      <c r="B30" s="186" t="s">
        <v>17</v>
      </c>
      <c r="C30" s="186"/>
      <c r="D30" s="186"/>
      <c r="E30" s="36"/>
      <c r="F30" s="37"/>
      <c r="G30" s="37"/>
      <c r="H30" s="38">
        <f>H15+H24</f>
        <v>36828160</v>
      </c>
      <c r="I30" s="38">
        <f>I15+I24</f>
        <v>22259983.41</v>
      </c>
      <c r="J30" s="39"/>
    </row>
    <row r="31" spans="1:11" x14ac:dyDescent="0.2">
      <c r="A31" s="18"/>
      <c r="B31" s="25"/>
      <c r="C31" s="25"/>
      <c r="D31" s="40"/>
      <c r="E31" s="19"/>
      <c r="F31" s="33"/>
      <c r="G31" s="33"/>
      <c r="H31" s="34"/>
      <c r="I31" s="34"/>
      <c r="J31" s="23"/>
    </row>
    <row r="32" spans="1:11" x14ac:dyDescent="0.2">
      <c r="A32" s="18"/>
      <c r="B32" s="184" t="s">
        <v>18</v>
      </c>
      <c r="C32" s="184"/>
      <c r="D32" s="184"/>
      <c r="E32" s="19"/>
      <c r="F32" s="33"/>
      <c r="G32" s="33"/>
      <c r="H32" s="34"/>
      <c r="I32" s="34"/>
      <c r="J32" s="23"/>
      <c r="K32" s="125"/>
    </row>
    <row r="33" spans="1:14" x14ac:dyDescent="0.2">
      <c r="A33" s="18"/>
      <c r="B33" s="172" t="s">
        <v>10</v>
      </c>
      <c r="C33" s="172"/>
      <c r="D33" s="172"/>
      <c r="E33" s="19"/>
      <c r="F33" s="21"/>
      <c r="G33" s="21"/>
      <c r="H33" s="22">
        <f>SUM(H34:H37)</f>
        <v>2560793234</v>
      </c>
      <c r="I33" s="22">
        <f>SUM(I34:I37)</f>
        <v>2560793234</v>
      </c>
      <c r="J33" s="23"/>
      <c r="K33" s="125"/>
    </row>
    <row r="34" spans="1:14" x14ac:dyDescent="0.2">
      <c r="A34" s="24"/>
      <c r="B34" s="25"/>
      <c r="C34" s="185" t="s">
        <v>11</v>
      </c>
      <c r="D34" s="185"/>
      <c r="E34" s="19"/>
      <c r="F34" s="26" t="s">
        <v>114</v>
      </c>
      <c r="G34" s="157" t="s">
        <v>115</v>
      </c>
      <c r="H34" s="114">
        <v>233899886</v>
      </c>
      <c r="I34" s="114">
        <f>ROUND(233899885.66,0)</f>
        <v>233899886</v>
      </c>
      <c r="J34" s="115"/>
      <c r="K34" s="150"/>
      <c r="L34" s="151"/>
      <c r="M34" s="151"/>
      <c r="N34" s="151"/>
    </row>
    <row r="35" spans="1:14" x14ac:dyDescent="0.2">
      <c r="A35" s="24"/>
      <c r="B35" s="8"/>
      <c r="C35" s="185" t="s">
        <v>12</v>
      </c>
      <c r="D35" s="185"/>
      <c r="E35" s="8"/>
      <c r="F35" s="26" t="s">
        <v>114</v>
      </c>
      <c r="G35" s="156" t="s">
        <v>124</v>
      </c>
      <c r="H35" s="114">
        <v>997156000</v>
      </c>
      <c r="I35" s="114">
        <v>997156000</v>
      </c>
      <c r="J35" s="115"/>
      <c r="K35" s="150"/>
      <c r="L35" s="151"/>
      <c r="M35" s="151"/>
      <c r="N35" s="151"/>
    </row>
    <row r="36" spans="1:14" x14ac:dyDescent="0.2">
      <c r="A36" s="24"/>
      <c r="B36" s="8"/>
      <c r="C36" s="185" t="s">
        <v>13</v>
      </c>
      <c r="D36" s="185"/>
      <c r="E36" s="8"/>
      <c r="F36" s="26" t="s">
        <v>114</v>
      </c>
      <c r="G36" s="156" t="s">
        <v>125</v>
      </c>
      <c r="H36" s="114">
        <v>581870348</v>
      </c>
      <c r="I36" s="114">
        <f>ROUNDDOWN(581870348.59,0)</f>
        <v>581870348</v>
      </c>
      <c r="J36" s="115"/>
      <c r="K36" s="166"/>
      <c r="L36" s="151"/>
      <c r="M36" s="151"/>
      <c r="N36" s="151"/>
    </row>
    <row r="37" spans="1:14" x14ac:dyDescent="0.2">
      <c r="A37" s="24"/>
      <c r="B37" s="8"/>
      <c r="C37" s="155"/>
      <c r="D37" s="155"/>
      <c r="E37" s="8"/>
      <c r="F37" s="26" t="s">
        <v>114</v>
      </c>
      <c r="G37" s="156" t="s">
        <v>126</v>
      </c>
      <c r="H37" s="114">
        <v>747867000</v>
      </c>
      <c r="I37" s="114">
        <v>747867000</v>
      </c>
      <c r="J37" s="115"/>
      <c r="K37" s="166"/>
      <c r="L37" s="151"/>
      <c r="M37" s="151"/>
      <c r="N37" s="151"/>
    </row>
    <row r="38" spans="1:14" x14ac:dyDescent="0.2">
      <c r="A38" s="24"/>
      <c r="B38" s="8"/>
      <c r="C38" s="155"/>
      <c r="D38" s="155"/>
      <c r="E38" s="8"/>
      <c r="F38" s="7"/>
      <c r="G38" s="7"/>
      <c r="H38" s="7"/>
      <c r="I38" s="7"/>
      <c r="J38" s="115"/>
      <c r="K38" s="166"/>
      <c r="L38" s="151"/>
      <c r="M38" s="151"/>
      <c r="N38" s="151"/>
    </row>
    <row r="39" spans="1:14" x14ac:dyDescent="0.2">
      <c r="A39" s="24"/>
      <c r="B39" s="8"/>
      <c r="C39" s="155"/>
      <c r="D39" s="155"/>
      <c r="E39" s="8"/>
      <c r="F39" s="7"/>
      <c r="G39" s="7"/>
      <c r="H39" s="7"/>
      <c r="I39" s="7"/>
      <c r="J39" s="115"/>
      <c r="K39" s="166"/>
      <c r="L39" s="151"/>
      <c r="M39" s="151"/>
      <c r="N39" s="151"/>
    </row>
    <row r="40" spans="1:14" x14ac:dyDescent="0.2">
      <c r="A40" s="24"/>
      <c r="B40" s="25"/>
      <c r="C40" s="25"/>
      <c r="D40" s="29"/>
      <c r="E40" s="19"/>
      <c r="F40" s="33"/>
      <c r="G40" s="33"/>
      <c r="H40" s="34"/>
      <c r="I40" s="111"/>
      <c r="J40" s="28"/>
      <c r="K40" s="166"/>
      <c r="L40" s="151"/>
      <c r="M40" s="151"/>
      <c r="N40" s="151"/>
    </row>
    <row r="41" spans="1:14" x14ac:dyDescent="0.2">
      <c r="A41" s="18"/>
      <c r="B41" s="172" t="s">
        <v>14</v>
      </c>
      <c r="C41" s="172"/>
      <c r="D41" s="172"/>
      <c r="E41" s="19"/>
      <c r="F41" s="21"/>
      <c r="G41" s="21"/>
      <c r="H41" s="22">
        <f>SUM(H42:H45)</f>
        <v>0</v>
      </c>
      <c r="I41" s="22">
        <f>SUM(I42:I45)</f>
        <v>0</v>
      </c>
      <c r="J41" s="23"/>
      <c r="K41" s="112"/>
    </row>
    <row r="42" spans="1:14" x14ac:dyDescent="0.2">
      <c r="A42" s="24"/>
      <c r="B42" s="25"/>
      <c r="C42" s="185" t="s">
        <v>15</v>
      </c>
      <c r="D42" s="185"/>
      <c r="E42" s="19"/>
      <c r="F42" s="26"/>
      <c r="G42" s="26"/>
      <c r="H42" s="27">
        <v>0</v>
      </c>
      <c r="I42" s="27">
        <v>0</v>
      </c>
      <c r="J42" s="28"/>
    </row>
    <row r="43" spans="1:14" x14ac:dyDescent="0.2">
      <c r="A43" s="24"/>
      <c r="B43" s="25"/>
      <c r="C43" s="185" t="s">
        <v>16</v>
      </c>
      <c r="D43" s="185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85" t="s">
        <v>12</v>
      </c>
      <c r="D44" s="185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19"/>
      <c r="C45" s="185" t="s">
        <v>13</v>
      </c>
      <c r="D45" s="185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9"/>
      <c r="D46" s="29"/>
      <c r="E46" s="19"/>
      <c r="F46" s="33"/>
      <c r="G46" s="33"/>
      <c r="H46" s="34"/>
      <c r="I46" s="34"/>
      <c r="J46" s="28"/>
    </row>
    <row r="47" spans="1:14" x14ac:dyDescent="0.2">
      <c r="A47" s="35"/>
      <c r="B47" s="186" t="s">
        <v>19</v>
      </c>
      <c r="C47" s="186"/>
      <c r="D47" s="186"/>
      <c r="E47" s="36"/>
      <c r="F47" s="41"/>
      <c r="G47" s="41"/>
      <c r="H47" s="38">
        <f>+H33+H41</f>
        <v>2560793234</v>
      </c>
      <c r="I47" s="116">
        <f>+I33+I41</f>
        <v>2560793234</v>
      </c>
      <c r="J47" s="39"/>
      <c r="K47" s="126"/>
    </row>
    <row r="48" spans="1:14" x14ac:dyDescent="0.2">
      <c r="A48" s="24"/>
      <c r="B48" s="25"/>
      <c r="C48" s="25"/>
      <c r="D48" s="29"/>
      <c r="E48" s="19"/>
      <c r="F48" s="33"/>
      <c r="G48" s="33"/>
      <c r="H48" s="34"/>
      <c r="I48" s="34"/>
      <c r="J48" s="28"/>
    </row>
    <row r="49" spans="1:12" x14ac:dyDescent="0.2">
      <c r="A49" s="24"/>
      <c r="B49" s="172" t="s">
        <v>20</v>
      </c>
      <c r="C49" s="172"/>
      <c r="D49" s="172"/>
      <c r="E49" s="19"/>
      <c r="F49" s="26"/>
      <c r="G49" s="26"/>
      <c r="H49" s="42">
        <v>1710904141</v>
      </c>
      <c r="I49" s="117">
        <f>ROUNDUP((3982689205.79-22259983.41-2560793234.25),0)</f>
        <v>1399635989</v>
      </c>
      <c r="J49" s="28"/>
      <c r="L49" s="7" t="s">
        <v>112</v>
      </c>
    </row>
    <row r="50" spans="1:12" x14ac:dyDescent="0.2">
      <c r="A50" s="24"/>
      <c r="B50" s="25"/>
      <c r="C50" s="25"/>
      <c r="D50" s="29"/>
      <c r="E50" s="19"/>
      <c r="F50" s="33"/>
      <c r="G50" s="33"/>
      <c r="H50" s="34"/>
      <c r="I50" s="34"/>
      <c r="J50" s="28"/>
    </row>
    <row r="51" spans="1:12" x14ac:dyDescent="0.2">
      <c r="A51" s="43"/>
      <c r="B51" s="187" t="s">
        <v>21</v>
      </c>
      <c r="C51" s="187"/>
      <c r="D51" s="187"/>
      <c r="E51" s="44"/>
      <c r="F51" s="45"/>
      <c r="G51" s="45"/>
      <c r="H51" s="97">
        <f>H30+H47+H49</f>
        <v>4308525535</v>
      </c>
      <c r="I51" s="118">
        <f>I30+I47+I49</f>
        <v>3982689206.4099998</v>
      </c>
      <c r="J51" s="46"/>
    </row>
    <row r="52" spans="1:12" ht="6" customHeight="1" x14ac:dyDescent="0.2">
      <c r="B52" s="184"/>
      <c r="C52" s="184"/>
      <c r="D52" s="184"/>
      <c r="E52" s="184"/>
      <c r="F52" s="184"/>
      <c r="G52" s="184"/>
      <c r="H52" s="184"/>
      <c r="I52" s="184"/>
      <c r="J52" s="184"/>
    </row>
    <row r="53" spans="1:12" hidden="1" x14ac:dyDescent="0.2">
      <c r="B53" s="47"/>
      <c r="C53" s="47"/>
      <c r="D53" s="48"/>
      <c r="E53" s="49"/>
      <c r="F53" s="48"/>
      <c r="G53" s="49"/>
      <c r="H53" s="49"/>
      <c r="I53" s="49"/>
    </row>
    <row r="54" spans="1:12" s="6" customFormat="1" x14ac:dyDescent="0.2">
      <c r="A54" s="7"/>
      <c r="B54" s="185" t="s">
        <v>22</v>
      </c>
      <c r="C54" s="185"/>
      <c r="D54" s="185"/>
      <c r="E54" s="185"/>
      <c r="F54" s="185"/>
      <c r="G54" s="185"/>
      <c r="H54" s="185"/>
      <c r="I54" s="185"/>
      <c r="J54" s="185"/>
    </row>
    <row r="55" spans="1:12" s="6" customFormat="1" x14ac:dyDescent="0.2">
      <c r="A55" s="7"/>
      <c r="B55" s="106"/>
      <c r="C55" s="106"/>
      <c r="D55" s="106"/>
      <c r="E55" s="106"/>
      <c r="F55" s="106"/>
      <c r="G55" s="106"/>
      <c r="H55" s="106"/>
      <c r="I55" s="106"/>
      <c r="J55" s="106"/>
    </row>
    <row r="56" spans="1:12" s="6" customFormat="1" x14ac:dyDescent="0.2">
      <c r="A56" s="7"/>
      <c r="B56" s="119"/>
      <c r="C56" s="119"/>
      <c r="D56" s="119"/>
      <c r="E56" s="119"/>
      <c r="F56" s="119"/>
      <c r="G56" s="119"/>
      <c r="H56" s="119"/>
      <c r="I56" s="119"/>
      <c r="J56" s="119"/>
    </row>
    <row r="57" spans="1:12" s="6" customFormat="1" x14ac:dyDescent="0.2">
      <c r="A57" s="7"/>
      <c r="B57" s="29"/>
      <c r="C57" s="193"/>
      <c r="D57" s="193"/>
      <c r="E57" s="50"/>
      <c r="F57" s="7"/>
      <c r="G57" s="120"/>
      <c r="H57" s="120"/>
      <c r="I57" s="50"/>
      <c r="J57" s="50"/>
    </row>
    <row r="58" spans="1:12" s="6" customFormat="1" x14ac:dyDescent="0.2">
      <c r="A58" s="7"/>
      <c r="B58" s="127"/>
      <c r="C58" s="127"/>
      <c r="D58" s="128"/>
      <c r="E58" s="50"/>
      <c r="F58" s="50"/>
      <c r="G58" s="194"/>
      <c r="H58" s="194"/>
      <c r="I58" s="19"/>
      <c r="J58" s="50"/>
    </row>
    <row r="59" spans="1:12" s="6" customFormat="1" ht="12" customHeight="1" x14ac:dyDescent="0.2">
      <c r="A59" s="7"/>
      <c r="B59" s="188" t="s">
        <v>132</v>
      </c>
      <c r="C59" s="188"/>
      <c r="D59" s="188"/>
      <c r="E59" s="52"/>
      <c r="F59" s="52"/>
      <c r="G59" s="182" t="s">
        <v>133</v>
      </c>
      <c r="H59" s="182"/>
      <c r="I59" s="19"/>
      <c r="J59" s="50"/>
    </row>
    <row r="60" spans="1:12" x14ac:dyDescent="0.2">
      <c r="B60" s="189" t="s">
        <v>137</v>
      </c>
      <c r="C60" s="189"/>
      <c r="D60" s="189"/>
      <c r="G60" s="190" t="s">
        <v>123</v>
      </c>
      <c r="H60" s="190"/>
    </row>
    <row r="61" spans="1:12" x14ac:dyDescent="0.2">
      <c r="B61" s="170"/>
      <c r="C61" s="170"/>
      <c r="D61" s="170"/>
    </row>
    <row r="62" spans="1:12" x14ac:dyDescent="0.2">
      <c r="B62" s="170"/>
      <c r="C62" s="170"/>
      <c r="D62" s="170"/>
    </row>
    <row r="63" spans="1:12" x14ac:dyDescent="0.2">
      <c r="B63" s="170"/>
      <c r="C63" s="170"/>
      <c r="D63" s="170"/>
    </row>
    <row r="64" spans="1:12" x14ac:dyDescent="0.2">
      <c r="B64" s="170"/>
      <c r="C64" s="170"/>
      <c r="D64" s="170"/>
    </row>
    <row r="65" spans="2:4" x14ac:dyDescent="0.2">
      <c r="B65" s="170"/>
      <c r="C65" s="170"/>
      <c r="D65" s="170"/>
    </row>
    <row r="66" spans="2:4" x14ac:dyDescent="0.2">
      <c r="B66" s="170"/>
      <c r="C66" s="170"/>
      <c r="D66" s="170"/>
    </row>
    <row r="67" spans="2:4" x14ac:dyDescent="0.2">
      <c r="B67" s="170"/>
      <c r="C67" s="170"/>
      <c r="D67" s="170"/>
    </row>
    <row r="68" spans="2:4" x14ac:dyDescent="0.2">
      <c r="B68" s="170"/>
      <c r="C68" s="170"/>
      <c r="D68" s="170"/>
    </row>
  </sheetData>
  <mergeCells count="53">
    <mergeCell ref="G59:H59"/>
    <mergeCell ref="B51:D51"/>
    <mergeCell ref="B52:J52"/>
    <mergeCell ref="B54:J54"/>
    <mergeCell ref="C57:D57"/>
    <mergeCell ref="G58:H58"/>
    <mergeCell ref="C28:D28"/>
    <mergeCell ref="B49:D49"/>
    <mergeCell ref="B32:D32"/>
    <mergeCell ref="B33:D33"/>
    <mergeCell ref="C34:D34"/>
    <mergeCell ref="C35:D35"/>
    <mergeCell ref="C36:D36"/>
    <mergeCell ref="B41:D41"/>
    <mergeCell ref="C42:D42"/>
    <mergeCell ref="C43:D43"/>
    <mergeCell ref="C44:D44"/>
    <mergeCell ref="C45:D45"/>
    <mergeCell ref="B47:D47"/>
    <mergeCell ref="C18:D18"/>
    <mergeCell ref="B24:D24"/>
    <mergeCell ref="C25:D25"/>
    <mergeCell ref="C26:D26"/>
    <mergeCell ref="C27:D27"/>
    <mergeCell ref="B13:D13"/>
    <mergeCell ref="B14:D14"/>
    <mergeCell ref="B15:D15"/>
    <mergeCell ref="C16:D16"/>
    <mergeCell ref="C17:D17"/>
    <mergeCell ref="A1:J1"/>
    <mergeCell ref="A2:J2"/>
    <mergeCell ref="A3:J3"/>
    <mergeCell ref="B4:J4"/>
    <mergeCell ref="G60:H60"/>
    <mergeCell ref="B59:D59"/>
    <mergeCell ref="B60:D60"/>
    <mergeCell ref="B12:J12"/>
    <mergeCell ref="B6:C6"/>
    <mergeCell ref="D6:I6"/>
    <mergeCell ref="B8:J8"/>
    <mergeCell ref="B9:J9"/>
    <mergeCell ref="B10:D10"/>
    <mergeCell ref="B11:J11"/>
    <mergeCell ref="C7:H7"/>
    <mergeCell ref="B30:D30"/>
    <mergeCell ref="B66:D66"/>
    <mergeCell ref="B67:D67"/>
    <mergeCell ref="B68:D68"/>
    <mergeCell ref="B61:D61"/>
    <mergeCell ref="B62:D62"/>
    <mergeCell ref="B63:D63"/>
    <mergeCell ref="B64:D64"/>
    <mergeCell ref="B65:D65"/>
  </mergeCells>
  <printOptions horizontalCentered="1"/>
  <pageMargins left="0.59055118110236227" right="0.59055118110236227" top="0" bottom="0" header="0" footer="0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4"/>
  <sheetViews>
    <sheetView showGridLines="0" topLeftCell="A5" workbookViewId="0">
      <selection activeCell="M17" sqref="M17"/>
    </sheetView>
  </sheetViews>
  <sheetFormatPr baseColWidth="10" defaultColWidth="11.42578125" defaultRowHeight="14.25" x14ac:dyDescent="0.2"/>
  <cols>
    <col min="1" max="1" width="3" style="54" customWidth="1"/>
    <col min="2" max="2" width="18.5703125" style="54" customWidth="1"/>
    <col min="3" max="3" width="15.42578125" style="54" customWidth="1"/>
    <col min="4" max="7" width="11.42578125" style="54"/>
    <col min="8" max="8" width="13.42578125" style="54" customWidth="1"/>
    <col min="9" max="9" width="10" style="54" customWidth="1"/>
    <col min="10" max="10" width="11" style="54" customWidth="1"/>
    <col min="11" max="11" width="17.140625" style="152" bestFit="1" customWidth="1"/>
    <col min="12" max="12" width="11.85546875" style="54" bestFit="1" customWidth="1"/>
    <col min="13" max="13" width="16.140625" style="54" bestFit="1" customWidth="1"/>
    <col min="14" max="16384" width="11.42578125" style="54"/>
  </cols>
  <sheetData>
    <row r="1" spans="1:13" x14ac:dyDescent="0.2">
      <c r="A1" s="53"/>
      <c r="B1" s="53"/>
      <c r="C1" s="53"/>
      <c r="D1" s="53"/>
      <c r="E1" s="53"/>
      <c r="F1" s="53"/>
      <c r="G1" s="53"/>
      <c r="H1" s="53"/>
      <c r="I1" s="53"/>
      <c r="J1" s="53"/>
    </row>
    <row r="2" spans="1:13" x14ac:dyDescent="0.2">
      <c r="A2" s="53"/>
      <c r="B2" s="195"/>
      <c r="C2" s="195"/>
      <c r="D2" s="195"/>
      <c r="E2" s="195"/>
      <c r="F2" s="195"/>
      <c r="G2" s="195"/>
      <c r="H2" s="195"/>
      <c r="I2" s="195"/>
      <c r="J2" s="53"/>
    </row>
    <row r="3" spans="1:13" x14ac:dyDescent="0.2">
      <c r="A3" s="53"/>
      <c r="B3" s="195" t="s">
        <v>109</v>
      </c>
      <c r="C3" s="195"/>
      <c r="D3" s="195"/>
      <c r="E3" s="195"/>
      <c r="F3" s="195"/>
      <c r="G3" s="195"/>
      <c r="H3" s="195"/>
      <c r="I3" s="195"/>
      <c r="J3" s="53"/>
    </row>
    <row r="4" spans="1:13" x14ac:dyDescent="0.2">
      <c r="A4" s="53"/>
      <c r="B4" s="195" t="s">
        <v>23</v>
      </c>
      <c r="C4" s="195"/>
      <c r="D4" s="195"/>
      <c r="E4" s="195"/>
      <c r="F4" s="195"/>
      <c r="G4" s="195"/>
      <c r="H4" s="195"/>
      <c r="I4" s="195"/>
      <c r="J4" s="53"/>
    </row>
    <row r="5" spans="1:13" x14ac:dyDescent="0.2">
      <c r="A5" s="53"/>
      <c r="B5" s="195" t="s">
        <v>135</v>
      </c>
      <c r="C5" s="195"/>
      <c r="D5" s="195"/>
      <c r="E5" s="195"/>
      <c r="F5" s="195"/>
      <c r="G5" s="195"/>
      <c r="H5" s="195"/>
      <c r="I5" s="195"/>
      <c r="J5" s="53"/>
    </row>
    <row r="6" spans="1:13" x14ac:dyDescent="0.2">
      <c r="A6" s="53"/>
      <c r="B6" s="165"/>
      <c r="C6" s="165"/>
      <c r="D6" s="165"/>
      <c r="E6" s="165"/>
      <c r="F6" s="165"/>
      <c r="G6" s="165"/>
      <c r="H6" s="165"/>
      <c r="I6" s="165"/>
      <c r="J6" s="53"/>
    </row>
    <row r="7" spans="1:13" x14ac:dyDescent="0.2">
      <c r="A7" s="53"/>
      <c r="B7" s="165"/>
      <c r="C7" s="206"/>
      <c r="D7" s="206"/>
      <c r="E7" s="206"/>
      <c r="F7" s="206"/>
      <c r="G7" s="206"/>
      <c r="H7" s="206"/>
      <c r="I7" s="165"/>
      <c r="J7" s="53"/>
    </row>
    <row r="8" spans="1:13" x14ac:dyDescent="0.2">
      <c r="A8" s="53"/>
      <c r="B8" s="165"/>
      <c r="C8" s="206"/>
      <c r="D8" s="206"/>
      <c r="E8" s="206"/>
      <c r="F8" s="206"/>
      <c r="G8" s="206"/>
      <c r="H8" s="206"/>
      <c r="I8" s="165"/>
      <c r="J8" s="53"/>
    </row>
    <row r="9" spans="1:13" x14ac:dyDescent="0.2">
      <c r="A9" s="53"/>
      <c r="B9" s="165"/>
      <c r="C9" s="165"/>
      <c r="D9" s="165"/>
      <c r="E9" s="165"/>
      <c r="F9" s="165"/>
      <c r="G9" s="165"/>
      <c r="H9" s="165"/>
      <c r="I9" s="165"/>
      <c r="J9" s="53"/>
    </row>
    <row r="10" spans="1:13" x14ac:dyDescent="0.2">
      <c r="A10" s="53"/>
      <c r="B10" s="53"/>
      <c r="C10" s="53"/>
      <c r="D10" s="53"/>
      <c r="E10" s="53"/>
      <c r="F10" s="53"/>
      <c r="G10" s="53"/>
      <c r="H10" s="53"/>
      <c r="I10" s="53"/>
      <c r="J10" s="53"/>
    </row>
    <row r="11" spans="1:13" x14ac:dyDescent="0.2">
      <c r="A11" s="53"/>
      <c r="B11" s="196" t="s">
        <v>24</v>
      </c>
      <c r="C11" s="197"/>
      <c r="D11" s="196" t="s">
        <v>25</v>
      </c>
      <c r="E11" s="197"/>
      <c r="F11" s="196" t="s">
        <v>26</v>
      </c>
      <c r="G11" s="197"/>
      <c r="H11" s="196" t="s">
        <v>27</v>
      </c>
      <c r="I11" s="197"/>
      <c r="J11" s="53"/>
    </row>
    <row r="12" spans="1:13" x14ac:dyDescent="0.2">
      <c r="A12" s="53"/>
      <c r="B12" s="207"/>
      <c r="C12" s="208"/>
      <c r="D12" s="207" t="s">
        <v>28</v>
      </c>
      <c r="E12" s="208"/>
      <c r="F12" s="207" t="s">
        <v>29</v>
      </c>
      <c r="G12" s="208"/>
      <c r="H12" s="207" t="s">
        <v>30</v>
      </c>
      <c r="I12" s="208"/>
      <c r="J12" s="53"/>
    </row>
    <row r="13" spans="1:13" x14ac:dyDescent="0.2">
      <c r="A13" s="53"/>
      <c r="B13" s="94"/>
      <c r="C13" s="94"/>
      <c r="D13" s="94"/>
      <c r="E13" s="94"/>
      <c r="F13" s="94"/>
      <c r="G13" s="94"/>
      <c r="H13" s="94"/>
      <c r="I13" s="94"/>
      <c r="J13" s="53"/>
    </row>
    <row r="14" spans="1:13" x14ac:dyDescent="0.2">
      <c r="A14" s="53"/>
      <c r="B14" s="209" t="s">
        <v>31</v>
      </c>
      <c r="C14" s="210"/>
      <c r="D14" s="210"/>
      <c r="E14" s="210"/>
      <c r="F14" s="210"/>
      <c r="G14" s="210"/>
      <c r="H14" s="210"/>
      <c r="I14" s="211"/>
      <c r="J14" s="53"/>
    </row>
    <row r="15" spans="1:13" x14ac:dyDescent="0.2">
      <c r="A15" s="53"/>
      <c r="B15" s="198" t="s">
        <v>111</v>
      </c>
      <c r="C15" s="199"/>
      <c r="D15" s="200">
        <v>254056099.58000001</v>
      </c>
      <c r="E15" s="201"/>
      <c r="F15" s="204">
        <f>ROUND(11752229+3254934.54,0)</f>
        <v>15007164</v>
      </c>
      <c r="G15" s="205"/>
      <c r="H15" s="204">
        <f t="shared" ref="H15" si="0">D15-F15</f>
        <v>239048935.58000001</v>
      </c>
      <c r="I15" s="205"/>
      <c r="J15" s="53"/>
    </row>
    <row r="16" spans="1:13" x14ac:dyDescent="0.2">
      <c r="A16" s="53"/>
      <c r="B16" s="198" t="s">
        <v>127</v>
      </c>
      <c r="C16" s="199"/>
      <c r="D16" s="200">
        <v>1000000000</v>
      </c>
      <c r="E16" s="201"/>
      <c r="F16" s="202">
        <f>ROUND(1051000+715000,0)</f>
        <v>1766000</v>
      </c>
      <c r="G16" s="203"/>
      <c r="H16" s="204">
        <f t="shared" ref="H16" si="1">D16-F16</f>
        <v>998234000</v>
      </c>
      <c r="I16" s="205"/>
      <c r="J16" s="53"/>
      <c r="M16" s="158"/>
    </row>
    <row r="17" spans="1:12" s="53" customFormat="1" x14ac:dyDescent="0.2">
      <c r="B17" s="198" t="s">
        <v>128</v>
      </c>
      <c r="C17" s="199"/>
      <c r="D17" s="200">
        <v>620195278.26999998</v>
      </c>
      <c r="E17" s="201"/>
      <c r="F17" s="202">
        <f>ROUND(13038505+10061992.14,0)</f>
        <v>23100497</v>
      </c>
      <c r="G17" s="203"/>
      <c r="H17" s="204">
        <f t="shared" ref="H17" si="2">D17-F17</f>
        <v>597094781.26999998</v>
      </c>
      <c r="I17" s="205"/>
      <c r="K17" s="153"/>
    </row>
    <row r="18" spans="1:12" x14ac:dyDescent="0.2">
      <c r="A18" s="53"/>
      <c r="B18" s="198" t="s">
        <v>129</v>
      </c>
      <c r="C18" s="199"/>
      <c r="D18" s="200">
        <v>750000000</v>
      </c>
      <c r="E18" s="201"/>
      <c r="F18" s="202">
        <f>ROUND(788250+536250,0)</f>
        <v>1324500</v>
      </c>
      <c r="G18" s="203"/>
      <c r="H18" s="204">
        <f t="shared" ref="H18:H20" si="3">D18-F18</f>
        <v>748675500</v>
      </c>
      <c r="I18" s="205"/>
      <c r="J18" s="53"/>
    </row>
    <row r="19" spans="1:12" x14ac:dyDescent="0.2">
      <c r="A19" s="53"/>
      <c r="B19" s="198"/>
      <c r="C19" s="199"/>
      <c r="D19" s="200"/>
      <c r="E19" s="201"/>
      <c r="F19" s="202"/>
      <c r="G19" s="203"/>
      <c r="H19" s="204">
        <f t="shared" si="3"/>
        <v>0</v>
      </c>
      <c r="I19" s="205"/>
      <c r="J19" s="53"/>
      <c r="L19" s="162"/>
    </row>
    <row r="20" spans="1:12" x14ac:dyDescent="0.2">
      <c r="A20" s="53"/>
      <c r="B20" s="198"/>
      <c r="C20" s="199"/>
      <c r="D20" s="200"/>
      <c r="E20" s="201"/>
      <c r="F20" s="202"/>
      <c r="G20" s="203"/>
      <c r="H20" s="204">
        <f t="shared" si="3"/>
        <v>0</v>
      </c>
      <c r="I20" s="205"/>
      <c r="J20" s="161"/>
    </row>
    <row r="21" spans="1:12" x14ac:dyDescent="0.2">
      <c r="A21" s="53"/>
      <c r="B21" s="198"/>
      <c r="C21" s="199"/>
      <c r="D21" s="200"/>
      <c r="E21" s="201"/>
      <c r="F21" s="200" t="s">
        <v>112</v>
      </c>
      <c r="G21" s="201"/>
      <c r="H21" s="202" t="s">
        <v>112</v>
      </c>
      <c r="I21" s="203"/>
      <c r="J21" s="53"/>
    </row>
    <row r="22" spans="1:12" x14ac:dyDescent="0.2">
      <c r="A22" s="53"/>
      <c r="B22" s="198"/>
      <c r="C22" s="199"/>
      <c r="D22" s="200"/>
      <c r="E22" s="201"/>
      <c r="F22" s="200" t="s">
        <v>112</v>
      </c>
      <c r="G22" s="201"/>
      <c r="H22" s="200" t="s">
        <v>112</v>
      </c>
      <c r="I22" s="201"/>
      <c r="J22" s="53"/>
    </row>
    <row r="23" spans="1:12" x14ac:dyDescent="0.2">
      <c r="A23" s="53"/>
      <c r="B23" s="198"/>
      <c r="C23" s="199"/>
      <c r="D23" s="200"/>
      <c r="E23" s="201"/>
      <c r="F23" s="200"/>
      <c r="G23" s="201"/>
      <c r="H23" s="200">
        <f t="shared" ref="H23:H24" si="4">+D23-F23</f>
        <v>0</v>
      </c>
      <c r="I23" s="201"/>
      <c r="J23" s="53"/>
    </row>
    <row r="24" spans="1:12" x14ac:dyDescent="0.2">
      <c r="A24" s="53"/>
      <c r="B24" s="198" t="s">
        <v>32</v>
      </c>
      <c r="C24" s="199"/>
      <c r="D24" s="212">
        <f>SUM(D15:E23)</f>
        <v>2624251377.8499999</v>
      </c>
      <c r="E24" s="213"/>
      <c r="F24" s="212">
        <f>SUM(F15:G23)</f>
        <v>41198161</v>
      </c>
      <c r="G24" s="213"/>
      <c r="H24" s="212">
        <f t="shared" si="4"/>
        <v>2583053216.8499999</v>
      </c>
      <c r="I24" s="213"/>
      <c r="J24" s="53"/>
    </row>
    <row r="25" spans="1:12" x14ac:dyDescent="0.2">
      <c r="A25" s="53"/>
      <c r="B25" s="198"/>
      <c r="C25" s="199"/>
      <c r="D25" s="198"/>
      <c r="E25" s="199"/>
      <c r="F25" s="198"/>
      <c r="G25" s="199"/>
      <c r="H25" s="198"/>
      <c r="I25" s="199"/>
      <c r="J25" s="53"/>
    </row>
    <row r="26" spans="1:12" x14ac:dyDescent="0.2">
      <c r="A26" s="53"/>
      <c r="B26" s="95"/>
      <c r="C26" s="95"/>
      <c r="D26" s="95"/>
      <c r="E26" s="95"/>
      <c r="F26" s="95"/>
      <c r="G26" s="95"/>
      <c r="H26" s="95"/>
      <c r="I26" s="95"/>
      <c r="J26" s="53"/>
    </row>
    <row r="27" spans="1:12" x14ac:dyDescent="0.2">
      <c r="A27" s="53"/>
      <c r="B27" s="209" t="s">
        <v>33</v>
      </c>
      <c r="C27" s="210"/>
      <c r="D27" s="210"/>
      <c r="E27" s="210"/>
      <c r="F27" s="210"/>
      <c r="G27" s="210"/>
      <c r="H27" s="210"/>
      <c r="I27" s="211"/>
      <c r="J27" s="53"/>
    </row>
    <row r="28" spans="1:12" x14ac:dyDescent="0.2">
      <c r="A28" s="53"/>
      <c r="B28" s="198"/>
      <c r="C28" s="199"/>
      <c r="D28" s="216"/>
      <c r="E28" s="217"/>
      <c r="F28" s="216"/>
      <c r="G28" s="217"/>
      <c r="H28" s="214">
        <f t="shared" ref="H28:H29" si="5">+D28-F28</f>
        <v>0</v>
      </c>
      <c r="I28" s="215"/>
      <c r="J28" s="53"/>
    </row>
    <row r="29" spans="1:12" x14ac:dyDescent="0.2">
      <c r="A29" s="53"/>
      <c r="B29" s="198"/>
      <c r="C29" s="199"/>
      <c r="D29" s="218"/>
      <c r="E29" s="219"/>
      <c r="F29" s="216"/>
      <c r="G29" s="217"/>
      <c r="H29" s="214">
        <f t="shared" si="5"/>
        <v>0</v>
      </c>
      <c r="I29" s="215"/>
      <c r="J29" s="53"/>
    </row>
    <row r="30" spans="1:12" x14ac:dyDescent="0.2">
      <c r="A30" s="53"/>
      <c r="B30" s="198"/>
      <c r="C30" s="199"/>
      <c r="D30" s="214"/>
      <c r="E30" s="215"/>
      <c r="F30" s="214"/>
      <c r="G30" s="215"/>
      <c r="H30" s="214">
        <f>+D30-F30</f>
        <v>0</v>
      </c>
      <c r="I30" s="215"/>
      <c r="J30" s="53"/>
    </row>
    <row r="31" spans="1:12" x14ac:dyDescent="0.2">
      <c r="A31" s="53"/>
      <c r="B31" s="198"/>
      <c r="C31" s="199"/>
      <c r="D31" s="214"/>
      <c r="E31" s="215"/>
      <c r="F31" s="214"/>
      <c r="G31" s="215"/>
      <c r="H31" s="214">
        <f t="shared" ref="H31:H36" si="6">+D31-F31</f>
        <v>0</v>
      </c>
      <c r="I31" s="215"/>
      <c r="J31" s="53"/>
    </row>
    <row r="32" spans="1:12" x14ac:dyDescent="0.2">
      <c r="A32" s="53"/>
      <c r="B32" s="198"/>
      <c r="C32" s="199"/>
      <c r="D32" s="214"/>
      <c r="E32" s="215"/>
      <c r="F32" s="214"/>
      <c r="G32" s="215"/>
      <c r="H32" s="214">
        <f t="shared" si="6"/>
        <v>0</v>
      </c>
      <c r="I32" s="215"/>
      <c r="J32" s="53"/>
    </row>
    <row r="33" spans="1:10" x14ac:dyDescent="0.2">
      <c r="A33" s="53"/>
      <c r="B33" s="198"/>
      <c r="C33" s="199"/>
      <c r="D33" s="214"/>
      <c r="E33" s="215"/>
      <c r="F33" s="214"/>
      <c r="G33" s="215"/>
      <c r="H33" s="214">
        <f t="shared" si="6"/>
        <v>0</v>
      </c>
      <c r="I33" s="215"/>
      <c r="J33" s="53"/>
    </row>
    <row r="34" spans="1:10" x14ac:dyDescent="0.2">
      <c r="A34" s="53"/>
      <c r="B34" s="198"/>
      <c r="C34" s="199"/>
      <c r="D34" s="214"/>
      <c r="E34" s="215"/>
      <c r="F34" s="214"/>
      <c r="G34" s="215"/>
      <c r="H34" s="214">
        <f t="shared" si="6"/>
        <v>0</v>
      </c>
      <c r="I34" s="215"/>
      <c r="J34" s="53"/>
    </row>
    <row r="35" spans="1:10" x14ac:dyDescent="0.2">
      <c r="A35" s="53"/>
      <c r="B35" s="198"/>
      <c r="C35" s="199"/>
      <c r="D35" s="214"/>
      <c r="E35" s="215"/>
      <c r="F35" s="214"/>
      <c r="G35" s="215"/>
      <c r="H35" s="214">
        <f t="shared" si="6"/>
        <v>0</v>
      </c>
      <c r="I35" s="215"/>
      <c r="J35" s="53"/>
    </row>
    <row r="36" spans="1:10" x14ac:dyDescent="0.2">
      <c r="A36" s="53"/>
      <c r="B36" s="198"/>
      <c r="C36" s="199"/>
      <c r="D36" s="214"/>
      <c r="E36" s="215"/>
      <c r="F36" s="214"/>
      <c r="G36" s="215"/>
      <c r="H36" s="214">
        <f t="shared" si="6"/>
        <v>0</v>
      </c>
      <c r="I36" s="215"/>
      <c r="J36" s="53"/>
    </row>
    <row r="37" spans="1:10" x14ac:dyDescent="0.2">
      <c r="A37" s="53"/>
      <c r="B37" s="198" t="s">
        <v>34</v>
      </c>
      <c r="C37" s="199"/>
      <c r="D37" s="218">
        <f>SUM(D28:E36)</f>
        <v>0</v>
      </c>
      <c r="E37" s="219"/>
      <c r="F37" s="218">
        <f>SUM(F28:G36)</f>
        <v>0</v>
      </c>
      <c r="G37" s="219"/>
      <c r="H37" s="218">
        <f>+D37-F37</f>
        <v>0</v>
      </c>
      <c r="I37" s="219"/>
      <c r="J37" s="53"/>
    </row>
    <row r="38" spans="1:10" x14ac:dyDescent="0.2">
      <c r="A38" s="53"/>
      <c r="B38" s="198"/>
      <c r="C38" s="199"/>
      <c r="D38" s="218"/>
      <c r="E38" s="219"/>
      <c r="F38" s="218"/>
      <c r="G38" s="219"/>
      <c r="H38" s="218"/>
      <c r="I38" s="219"/>
      <c r="J38" s="53"/>
    </row>
    <row r="39" spans="1:10" x14ac:dyDescent="0.2">
      <c r="A39" s="53"/>
      <c r="B39" s="198" t="s">
        <v>35</v>
      </c>
      <c r="C39" s="199"/>
      <c r="D39" s="218">
        <f>+D24+D37</f>
        <v>2624251377.8499999</v>
      </c>
      <c r="E39" s="219"/>
      <c r="F39" s="218">
        <f>+F24+F37</f>
        <v>41198161</v>
      </c>
      <c r="G39" s="219"/>
      <c r="H39" s="218">
        <f>+H24+H37</f>
        <v>2583053216.8499999</v>
      </c>
      <c r="I39" s="219"/>
      <c r="J39" s="53"/>
    </row>
    <row r="40" spans="1:10" x14ac:dyDescent="0.2">
      <c r="A40" s="53"/>
      <c r="B40" s="53"/>
      <c r="C40" s="53"/>
      <c r="D40" s="53"/>
      <c r="E40" s="53"/>
      <c r="F40" s="53"/>
      <c r="G40" s="53"/>
      <c r="H40" s="53"/>
      <c r="I40" s="53"/>
      <c r="J40" s="53"/>
    </row>
    <row r="43" spans="1:10" x14ac:dyDescent="0.2">
      <c r="B43" s="121"/>
      <c r="C43" s="121"/>
    </row>
    <row r="44" spans="1:10" x14ac:dyDescent="0.2">
      <c r="B44" s="133"/>
      <c r="C44" s="133"/>
      <c r="D44" s="134"/>
      <c r="F44" s="220"/>
      <c r="G44" s="220"/>
      <c r="H44" s="220"/>
      <c r="I44" s="121"/>
    </row>
    <row r="45" spans="1:10" x14ac:dyDescent="0.2">
      <c r="B45" s="221" t="s">
        <v>132</v>
      </c>
      <c r="C45" s="221"/>
      <c r="D45" s="221"/>
      <c r="F45" s="221" t="s">
        <v>133</v>
      </c>
      <c r="G45" s="221"/>
      <c r="H45" s="221"/>
      <c r="I45" s="122"/>
    </row>
    <row r="46" spans="1:10" x14ac:dyDescent="0.2">
      <c r="B46" s="222" t="s">
        <v>137</v>
      </c>
      <c r="C46" s="222"/>
      <c r="D46" s="222"/>
      <c r="F46" s="170" t="s">
        <v>123</v>
      </c>
      <c r="G46" s="170"/>
      <c r="H46" s="170"/>
      <c r="I46" s="122"/>
    </row>
    <row r="47" spans="1:10" x14ac:dyDescent="0.2">
      <c r="B47" s="170"/>
      <c r="C47" s="170"/>
      <c r="D47" s="170"/>
    </row>
    <row r="48" spans="1:10" x14ac:dyDescent="0.2">
      <c r="B48" s="170"/>
      <c r="C48" s="170"/>
      <c r="D48" s="170"/>
    </row>
    <row r="49" spans="2:4" x14ac:dyDescent="0.2">
      <c r="B49" s="170"/>
      <c r="C49" s="170"/>
      <c r="D49" s="170"/>
    </row>
    <row r="50" spans="2:4" x14ac:dyDescent="0.2">
      <c r="B50" s="169"/>
      <c r="C50" s="169"/>
      <c r="D50" s="169"/>
    </row>
    <row r="51" spans="2:4" x14ac:dyDescent="0.2">
      <c r="B51" s="169"/>
      <c r="C51" s="169"/>
      <c r="D51" s="169"/>
    </row>
    <row r="52" spans="2:4" x14ac:dyDescent="0.2">
      <c r="B52" s="169"/>
      <c r="C52" s="169"/>
      <c r="D52" s="169"/>
    </row>
    <row r="53" spans="2:4" x14ac:dyDescent="0.2">
      <c r="B53" s="169"/>
      <c r="C53" s="169"/>
      <c r="D53" s="169"/>
    </row>
    <row r="54" spans="2:4" x14ac:dyDescent="0.2">
      <c r="B54" s="169"/>
      <c r="C54" s="169"/>
      <c r="D54" s="169"/>
    </row>
  </sheetData>
  <mergeCells count="120">
    <mergeCell ref="F46:H46"/>
    <mergeCell ref="F44:H44"/>
    <mergeCell ref="B36:C36"/>
    <mergeCell ref="D36:E36"/>
    <mergeCell ref="F36:G36"/>
    <mergeCell ref="H36:I36"/>
    <mergeCell ref="B37:C37"/>
    <mergeCell ref="D37:E37"/>
    <mergeCell ref="F37:G37"/>
    <mergeCell ref="H37:I37"/>
    <mergeCell ref="B45:D45"/>
    <mergeCell ref="B46:D46"/>
    <mergeCell ref="B38:C38"/>
    <mergeCell ref="D38:E38"/>
    <mergeCell ref="F38:G38"/>
    <mergeCell ref="H38:I38"/>
    <mergeCell ref="B39:C39"/>
    <mergeCell ref="D39:E39"/>
    <mergeCell ref="F39:G39"/>
    <mergeCell ref="H39:I39"/>
    <mergeCell ref="F45:H45"/>
    <mergeCell ref="B34:C34"/>
    <mergeCell ref="D34:E34"/>
    <mergeCell ref="F34:G34"/>
    <mergeCell ref="H34:I34"/>
    <mergeCell ref="B35:C35"/>
    <mergeCell ref="D35:E35"/>
    <mergeCell ref="F35:G35"/>
    <mergeCell ref="H35:I35"/>
    <mergeCell ref="B32:C32"/>
    <mergeCell ref="D32:E32"/>
    <mergeCell ref="F32:G32"/>
    <mergeCell ref="H32:I32"/>
    <mergeCell ref="B33:C33"/>
    <mergeCell ref="D33:E33"/>
    <mergeCell ref="F33:G33"/>
    <mergeCell ref="H33:I33"/>
    <mergeCell ref="B30:C30"/>
    <mergeCell ref="D30:E30"/>
    <mergeCell ref="F30:G30"/>
    <mergeCell ref="H30:I30"/>
    <mergeCell ref="B31:C31"/>
    <mergeCell ref="D31:E31"/>
    <mergeCell ref="F31:G31"/>
    <mergeCell ref="H31:I31"/>
    <mergeCell ref="B27:I27"/>
    <mergeCell ref="B28:C28"/>
    <mergeCell ref="D28:E28"/>
    <mergeCell ref="F28:G28"/>
    <mergeCell ref="H28:I28"/>
    <mergeCell ref="B29:C29"/>
    <mergeCell ref="D29:E29"/>
    <mergeCell ref="F29:G29"/>
    <mergeCell ref="H29:I29"/>
    <mergeCell ref="B24:C24"/>
    <mergeCell ref="D24:E24"/>
    <mergeCell ref="F24:G24"/>
    <mergeCell ref="H24:I24"/>
    <mergeCell ref="B25:C25"/>
    <mergeCell ref="D25:E25"/>
    <mergeCell ref="F25:G25"/>
    <mergeCell ref="H25:I25"/>
    <mergeCell ref="B22:C22"/>
    <mergeCell ref="D22:E22"/>
    <mergeCell ref="F22:G22"/>
    <mergeCell ref="H22:I22"/>
    <mergeCell ref="B23:C23"/>
    <mergeCell ref="D23:E23"/>
    <mergeCell ref="F23:G23"/>
    <mergeCell ref="H23:I23"/>
    <mergeCell ref="B20:C20"/>
    <mergeCell ref="D20:E20"/>
    <mergeCell ref="F20:G20"/>
    <mergeCell ref="H20:I20"/>
    <mergeCell ref="B21:C21"/>
    <mergeCell ref="D21:E21"/>
    <mergeCell ref="F21:G21"/>
    <mergeCell ref="H21:I21"/>
    <mergeCell ref="B18:C18"/>
    <mergeCell ref="D18:E18"/>
    <mergeCell ref="F18:G18"/>
    <mergeCell ref="H18:I18"/>
    <mergeCell ref="B19:C19"/>
    <mergeCell ref="D19:E19"/>
    <mergeCell ref="F19:G19"/>
    <mergeCell ref="H19:I19"/>
    <mergeCell ref="H17:I17"/>
    <mergeCell ref="B12:C12"/>
    <mergeCell ref="D12:E12"/>
    <mergeCell ref="F12:G12"/>
    <mergeCell ref="H12:I12"/>
    <mergeCell ref="B14:I14"/>
    <mergeCell ref="B15:C15"/>
    <mergeCell ref="D15:E15"/>
    <mergeCell ref="F15:G15"/>
    <mergeCell ref="H15:I15"/>
    <mergeCell ref="B47:D47"/>
    <mergeCell ref="B48:D48"/>
    <mergeCell ref="B49:D49"/>
    <mergeCell ref="B50:D50"/>
    <mergeCell ref="B51:D51"/>
    <mergeCell ref="B52:D52"/>
    <mergeCell ref="B53:D53"/>
    <mergeCell ref="B54:D54"/>
    <mergeCell ref="B2:I2"/>
    <mergeCell ref="B3:I3"/>
    <mergeCell ref="B4:I4"/>
    <mergeCell ref="B5:I5"/>
    <mergeCell ref="B11:C11"/>
    <mergeCell ref="D11:E11"/>
    <mergeCell ref="F11:G11"/>
    <mergeCell ref="H11:I11"/>
    <mergeCell ref="B16:C16"/>
    <mergeCell ref="D16:E16"/>
    <mergeCell ref="F16:G16"/>
    <mergeCell ref="H16:I16"/>
    <mergeCell ref="C7:H8"/>
    <mergeCell ref="B17:C17"/>
    <mergeCell ref="D17:E17"/>
    <mergeCell ref="F17:G17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2"/>
  <sheetViews>
    <sheetView showGridLines="0" topLeftCell="A5" zoomScale="120" zoomScaleNormal="120" workbookViewId="0">
      <selection activeCell="F20" sqref="F20"/>
    </sheetView>
  </sheetViews>
  <sheetFormatPr baseColWidth="10" defaultColWidth="11.42578125" defaultRowHeight="11.25" x14ac:dyDescent="0.2"/>
  <cols>
    <col min="1" max="1" width="2" style="55" customWidth="1"/>
    <col min="2" max="2" width="37.140625" style="55" customWidth="1"/>
    <col min="3" max="3" width="22.28515625" style="55" customWidth="1"/>
    <col min="4" max="4" width="21.42578125" style="55" customWidth="1"/>
    <col min="5" max="6" width="10.7109375" style="55" bestFit="1" customWidth="1"/>
    <col min="7" max="7" width="11.42578125" style="55"/>
    <col min="8" max="8" width="16.28515625" style="55" bestFit="1" customWidth="1"/>
    <col min="9" max="16384" width="11.42578125" style="55"/>
  </cols>
  <sheetData>
    <row r="1" spans="1:7" ht="15" customHeight="1" x14ac:dyDescent="0.2">
      <c r="A1" s="195"/>
      <c r="B1" s="195"/>
      <c r="C1" s="195"/>
      <c r="D1" s="195"/>
      <c r="E1" s="163"/>
      <c r="F1" s="163"/>
    </row>
    <row r="2" spans="1:7" ht="15" customHeight="1" x14ac:dyDescent="0.2">
      <c r="A2" s="195" t="s">
        <v>110</v>
      </c>
      <c r="B2" s="195"/>
      <c r="C2" s="195"/>
      <c r="D2" s="195"/>
      <c r="E2" s="163"/>
      <c r="F2" s="163"/>
    </row>
    <row r="3" spans="1:7" ht="15" customHeight="1" x14ac:dyDescent="0.2">
      <c r="A3" s="195" t="s">
        <v>36</v>
      </c>
      <c r="B3" s="195"/>
      <c r="C3" s="195"/>
      <c r="D3" s="195"/>
      <c r="E3" s="163"/>
      <c r="F3" s="163"/>
    </row>
    <row r="4" spans="1:7" ht="15" customHeight="1" x14ac:dyDescent="0.2">
      <c r="A4" s="195" t="s">
        <v>135</v>
      </c>
      <c r="B4" s="195"/>
      <c r="C4" s="195"/>
      <c r="D4" s="195"/>
      <c r="E4" s="163"/>
      <c r="F4" s="163"/>
    </row>
    <row r="5" spans="1:7" ht="11.25" customHeight="1" x14ac:dyDescent="0.2">
      <c r="B5" s="180"/>
      <c r="C5" s="180"/>
    </row>
    <row r="6" spans="1:7" x14ac:dyDescent="0.2">
      <c r="B6" s="56"/>
      <c r="C6" s="56"/>
    </row>
    <row r="7" spans="1:7" x14ac:dyDescent="0.2">
      <c r="B7" s="135" t="s">
        <v>24</v>
      </c>
      <c r="C7" s="135" t="s">
        <v>37</v>
      </c>
      <c r="D7" s="135" t="s">
        <v>38</v>
      </c>
    </row>
    <row r="8" spans="1:7" x14ac:dyDescent="0.2">
      <c r="B8" s="98"/>
      <c r="C8" s="98"/>
      <c r="D8" s="98"/>
    </row>
    <row r="9" spans="1:7" x14ac:dyDescent="0.2">
      <c r="B9" s="209" t="s">
        <v>31</v>
      </c>
      <c r="C9" s="210"/>
      <c r="D9" s="211"/>
    </row>
    <row r="10" spans="1:7" x14ac:dyDescent="0.2">
      <c r="B10" s="57" t="s">
        <v>111</v>
      </c>
      <c r="C10" s="144">
        <f>ROUND(1043559.23+845637.84+903071.47+901134.34+927774.13+792938.02,0)</f>
        <v>5414115</v>
      </c>
      <c r="D10" s="144">
        <f>+C10</f>
        <v>5414115</v>
      </c>
    </row>
    <row r="11" spans="1:7" x14ac:dyDescent="0.2">
      <c r="B11" s="57" t="s">
        <v>127</v>
      </c>
      <c r="C11" s="144">
        <f>ROUND(4472477.81+3633171.38+3895807.76+4026054.58+3900492.18,0)</f>
        <v>19928004</v>
      </c>
      <c r="D11" s="144">
        <f>+C11</f>
        <v>19928004</v>
      </c>
      <c r="G11" s="154"/>
    </row>
    <row r="12" spans="1:7" s="56" customFormat="1" x14ac:dyDescent="0.2">
      <c r="B12" s="57" t="s">
        <v>128</v>
      </c>
      <c r="C12" s="144">
        <f>ROUND(2391936.27+2287640.96+2344211.54+2196542.66+2673308.46,0)</f>
        <v>11893640</v>
      </c>
      <c r="D12" s="144">
        <f>+C12</f>
        <v>11893640</v>
      </c>
      <c r="E12" s="159"/>
    </row>
    <row r="13" spans="1:7" x14ac:dyDescent="0.2">
      <c r="B13" s="57" t="s">
        <v>129</v>
      </c>
      <c r="C13" s="144">
        <f>ROUND(3402432.78+2764206.68+2965547.6+2969054.55+3064676.08,0)</f>
        <v>15165918</v>
      </c>
      <c r="D13" s="144">
        <f t="shared" ref="D13:D15" si="0">+C13</f>
        <v>15165918</v>
      </c>
    </row>
    <row r="14" spans="1:7" x14ac:dyDescent="0.2">
      <c r="B14" s="57"/>
      <c r="C14" s="144"/>
      <c r="D14" s="144">
        <f t="shared" si="0"/>
        <v>0</v>
      </c>
      <c r="E14" s="159"/>
    </row>
    <row r="15" spans="1:7" x14ac:dyDescent="0.2">
      <c r="B15" s="57"/>
      <c r="C15" s="144"/>
      <c r="D15" s="144">
        <f t="shared" si="0"/>
        <v>0</v>
      </c>
      <c r="F15" s="56"/>
    </row>
    <row r="16" spans="1:7" x14ac:dyDescent="0.2">
      <c r="B16" s="57"/>
      <c r="C16" s="144"/>
      <c r="D16" s="145"/>
    </row>
    <row r="17" spans="2:8" x14ac:dyDescent="0.2">
      <c r="B17" s="57"/>
      <c r="C17" s="144"/>
      <c r="D17" s="145"/>
    </row>
    <row r="18" spans="2:8" x14ac:dyDescent="0.2">
      <c r="B18" s="57"/>
      <c r="C18" s="144"/>
      <c r="D18" s="145"/>
    </row>
    <row r="19" spans="2:8" x14ac:dyDescent="0.2">
      <c r="B19" s="57"/>
      <c r="C19" s="144"/>
      <c r="D19" s="145"/>
    </row>
    <row r="20" spans="2:8" x14ac:dyDescent="0.2">
      <c r="B20" s="59" t="s">
        <v>39</v>
      </c>
      <c r="C20" s="144">
        <f>SUM(C10:C19)</f>
        <v>52401677</v>
      </c>
      <c r="D20" s="144">
        <f>SUM(D10:D19)</f>
        <v>52401677</v>
      </c>
      <c r="F20" s="154"/>
      <c r="G20" s="154"/>
      <c r="H20" s="149"/>
    </row>
    <row r="21" spans="2:8" x14ac:dyDescent="0.2">
      <c r="B21" s="99"/>
      <c r="C21" s="99"/>
      <c r="D21" s="100"/>
      <c r="E21" s="154"/>
    </row>
    <row r="22" spans="2:8" x14ac:dyDescent="0.2">
      <c r="B22" s="209" t="s">
        <v>33</v>
      </c>
      <c r="C22" s="210"/>
      <c r="D22" s="211"/>
    </row>
    <row r="23" spans="2:8" x14ac:dyDescent="0.2">
      <c r="B23" s="57"/>
      <c r="C23" s="81"/>
      <c r="D23" s="58">
        <v>6478071</v>
      </c>
    </row>
    <row r="24" spans="2:8" x14ac:dyDescent="0.2">
      <c r="B24" s="57"/>
      <c r="C24" s="81"/>
      <c r="D24" s="58">
        <v>2255620</v>
      </c>
    </row>
    <row r="25" spans="2:8" x14ac:dyDescent="0.2">
      <c r="B25" s="57"/>
      <c r="C25" s="57"/>
      <c r="D25" s="58"/>
    </row>
    <row r="26" spans="2:8" x14ac:dyDescent="0.2">
      <c r="B26" s="57"/>
      <c r="C26" s="57"/>
      <c r="D26" s="58"/>
    </row>
    <row r="27" spans="2:8" x14ac:dyDescent="0.2">
      <c r="B27" s="57"/>
      <c r="C27" s="57"/>
      <c r="D27" s="58"/>
    </row>
    <row r="28" spans="2:8" x14ac:dyDescent="0.2">
      <c r="B28" s="57"/>
      <c r="C28" s="57"/>
      <c r="D28" s="58"/>
    </row>
    <row r="29" spans="2:8" x14ac:dyDescent="0.2">
      <c r="B29" s="57"/>
      <c r="C29" s="57"/>
      <c r="D29" s="58"/>
    </row>
    <row r="30" spans="2:8" x14ac:dyDescent="0.2">
      <c r="B30" s="57"/>
      <c r="C30" s="57"/>
      <c r="D30" s="58"/>
    </row>
    <row r="31" spans="2:8" x14ac:dyDescent="0.2">
      <c r="B31" s="57"/>
      <c r="C31" s="57"/>
      <c r="D31" s="58"/>
    </row>
    <row r="32" spans="2:8" x14ac:dyDescent="0.2">
      <c r="B32" s="57"/>
      <c r="C32" s="57"/>
      <c r="D32" s="58"/>
    </row>
    <row r="33" spans="1:6" x14ac:dyDescent="0.2">
      <c r="B33" s="57"/>
      <c r="C33" s="57"/>
      <c r="D33" s="58"/>
    </row>
    <row r="34" spans="1:6" x14ac:dyDescent="0.2">
      <c r="B34" s="57"/>
      <c r="C34" s="57"/>
      <c r="D34" s="58"/>
    </row>
    <row r="35" spans="1:6" x14ac:dyDescent="0.2">
      <c r="B35" s="59" t="s">
        <v>40</v>
      </c>
      <c r="C35" s="81">
        <f>SUM(C23:C34)</f>
        <v>0</v>
      </c>
      <c r="D35" s="81">
        <v>0</v>
      </c>
    </row>
    <row r="36" spans="1:6" x14ac:dyDescent="0.2">
      <c r="B36" s="57"/>
      <c r="C36" s="81"/>
      <c r="D36" s="82"/>
    </row>
    <row r="37" spans="1:6" x14ac:dyDescent="0.2">
      <c r="B37" s="59" t="s">
        <v>35</v>
      </c>
      <c r="C37" s="146">
        <f>+C20+C35</f>
        <v>52401677</v>
      </c>
      <c r="D37" s="146">
        <f>+D20+D35</f>
        <v>52401677</v>
      </c>
    </row>
    <row r="42" spans="1:6" x14ac:dyDescent="0.2">
      <c r="B42" s="136"/>
      <c r="D42" s="136"/>
      <c r="E42" s="136"/>
      <c r="F42" s="164"/>
    </row>
    <row r="43" spans="1:6" x14ac:dyDescent="0.2">
      <c r="A43" s="170" t="s">
        <v>132</v>
      </c>
      <c r="B43" s="170"/>
      <c r="C43" s="123"/>
      <c r="D43" s="221" t="s">
        <v>131</v>
      </c>
      <c r="E43" s="221"/>
      <c r="F43" s="122"/>
    </row>
    <row r="44" spans="1:6" x14ac:dyDescent="0.2">
      <c r="A44" s="170" t="s">
        <v>137</v>
      </c>
      <c r="B44" s="170"/>
      <c r="D44" s="170" t="s">
        <v>123</v>
      </c>
      <c r="E44" s="170"/>
      <c r="F44" s="123"/>
    </row>
    <row r="45" spans="1:6" x14ac:dyDescent="0.2">
      <c r="A45" s="170"/>
      <c r="B45" s="170"/>
      <c r="D45" s="123"/>
    </row>
    <row r="46" spans="1:6" x14ac:dyDescent="0.2">
      <c r="A46" s="170"/>
      <c r="B46" s="170"/>
    </row>
    <row r="47" spans="1:6" x14ac:dyDescent="0.2">
      <c r="A47" s="170"/>
      <c r="B47" s="170"/>
    </row>
    <row r="48" spans="1:6" x14ac:dyDescent="0.2">
      <c r="A48" s="223"/>
      <c r="B48" s="223"/>
    </row>
    <row r="49" spans="1:2" x14ac:dyDescent="0.2">
      <c r="A49" s="223"/>
      <c r="B49" s="223"/>
    </row>
    <row r="50" spans="1:2" x14ac:dyDescent="0.2">
      <c r="A50" s="223"/>
      <c r="B50" s="223"/>
    </row>
    <row r="51" spans="1:2" x14ac:dyDescent="0.2">
      <c r="A51" s="223"/>
      <c r="B51" s="223"/>
    </row>
    <row r="52" spans="1:2" x14ac:dyDescent="0.2">
      <c r="A52" s="223"/>
      <c r="B52" s="223"/>
    </row>
  </sheetData>
  <mergeCells count="19">
    <mergeCell ref="B5:C5"/>
    <mergeCell ref="A1:D1"/>
    <mergeCell ref="A2:D2"/>
    <mergeCell ref="A3:D3"/>
    <mergeCell ref="A4:D4"/>
    <mergeCell ref="A43:B43"/>
    <mergeCell ref="A44:B44"/>
    <mergeCell ref="B9:D9"/>
    <mergeCell ref="B22:D22"/>
    <mergeCell ref="D43:E43"/>
    <mergeCell ref="D44:E44"/>
    <mergeCell ref="A50:B50"/>
    <mergeCell ref="A51:B51"/>
    <mergeCell ref="A52:B52"/>
    <mergeCell ref="A45:B45"/>
    <mergeCell ref="A46:B46"/>
    <mergeCell ref="A47:B47"/>
    <mergeCell ref="A48:B48"/>
    <mergeCell ref="A49:B49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61"/>
  <sheetViews>
    <sheetView workbookViewId="0">
      <selection activeCell="I11" sqref="I11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24" t="s">
        <v>109</v>
      </c>
      <c r="C1" s="224"/>
      <c r="D1" s="224"/>
      <c r="E1" s="224"/>
      <c r="F1" s="224"/>
      <c r="G1" s="224"/>
      <c r="H1" s="224"/>
      <c r="I1" s="224"/>
      <c r="J1" s="224"/>
    </row>
    <row r="2" spans="2:10" x14ac:dyDescent="0.25">
      <c r="B2" s="225" t="s">
        <v>41</v>
      </c>
      <c r="C2" s="225"/>
      <c r="D2" s="225"/>
      <c r="E2" s="225"/>
      <c r="F2" s="225"/>
      <c r="G2" s="225"/>
      <c r="H2" s="225"/>
      <c r="I2" s="225"/>
      <c r="J2" s="225"/>
    </row>
    <row r="3" spans="2:10" x14ac:dyDescent="0.25">
      <c r="B3" s="225" t="s">
        <v>135</v>
      </c>
      <c r="C3" s="225"/>
      <c r="D3" s="225"/>
      <c r="E3" s="225"/>
      <c r="F3" s="225"/>
      <c r="G3" s="225"/>
      <c r="H3" s="225"/>
      <c r="I3" s="225"/>
      <c r="J3" s="225"/>
    </row>
    <row r="4" spans="2:10" x14ac:dyDescent="0.25">
      <c r="B4" s="225" t="s">
        <v>42</v>
      </c>
      <c r="C4" s="225"/>
      <c r="D4" s="225"/>
      <c r="E4" s="225"/>
      <c r="F4" s="225"/>
      <c r="G4" s="225"/>
      <c r="H4" s="225"/>
      <c r="I4" s="225"/>
      <c r="J4" s="225"/>
    </row>
    <row r="5" spans="2:10" ht="15.75" thickBot="1" x14ac:dyDescent="0.3">
      <c r="B5" s="110"/>
      <c r="C5" s="110"/>
      <c r="D5" s="113"/>
      <c r="E5" s="113"/>
      <c r="F5" s="113"/>
      <c r="G5" s="113"/>
      <c r="H5" s="113"/>
      <c r="I5" s="110"/>
      <c r="J5" s="110"/>
    </row>
    <row r="6" spans="2:10" ht="22.5" customHeight="1" x14ac:dyDescent="0.25">
      <c r="B6" s="226" t="s">
        <v>43</v>
      </c>
      <c r="C6" s="227"/>
      <c r="D6" s="140" t="s">
        <v>44</v>
      </c>
      <c r="E6" s="230" t="s">
        <v>45</v>
      </c>
      <c r="F6" s="230" t="s">
        <v>46</v>
      </c>
      <c r="G6" s="230" t="s">
        <v>47</v>
      </c>
      <c r="H6" s="140" t="s">
        <v>48</v>
      </c>
      <c r="I6" s="230" t="s">
        <v>49</v>
      </c>
      <c r="J6" s="230" t="s">
        <v>50</v>
      </c>
    </row>
    <row r="7" spans="2:10" ht="23.25" thickBot="1" x14ac:dyDescent="0.3">
      <c r="B7" s="228"/>
      <c r="C7" s="229"/>
      <c r="D7" s="141" t="s">
        <v>136</v>
      </c>
      <c r="E7" s="231"/>
      <c r="F7" s="231"/>
      <c r="G7" s="231"/>
      <c r="H7" s="141" t="s">
        <v>51</v>
      </c>
      <c r="I7" s="231"/>
      <c r="J7" s="231"/>
    </row>
    <row r="8" spans="2:10" x14ac:dyDescent="0.25">
      <c r="B8" s="237"/>
      <c r="C8" s="238"/>
      <c r="D8" s="60"/>
      <c r="E8" s="60"/>
      <c r="F8" s="60"/>
      <c r="G8" s="60"/>
      <c r="H8" s="60"/>
      <c r="I8" s="60"/>
      <c r="J8" s="60"/>
    </row>
    <row r="9" spans="2:10" ht="24" customHeight="1" x14ac:dyDescent="0.25">
      <c r="B9" s="239" t="s">
        <v>52</v>
      </c>
      <c r="C9" s="240"/>
      <c r="D9" s="61"/>
      <c r="E9" s="61"/>
      <c r="F9" s="61"/>
      <c r="G9" s="61"/>
      <c r="H9" s="61"/>
      <c r="I9" s="61"/>
      <c r="J9" s="61"/>
    </row>
    <row r="10" spans="2:10" ht="15.75" customHeight="1" x14ac:dyDescent="0.25">
      <c r="B10" s="239" t="s">
        <v>53</v>
      </c>
      <c r="C10" s="240"/>
      <c r="D10" s="60"/>
      <c r="E10" s="60"/>
      <c r="F10" s="60"/>
      <c r="G10" s="60"/>
      <c r="H10" s="60"/>
      <c r="I10" s="60"/>
      <c r="J10" s="60"/>
    </row>
    <row r="11" spans="2:10" ht="25.5" customHeight="1" x14ac:dyDescent="0.25">
      <c r="B11" s="232" t="s">
        <v>54</v>
      </c>
      <c r="C11" s="233"/>
      <c r="D11" s="147">
        <f>+'END NETO'!D24:E24</f>
        <v>2624251377.8499999</v>
      </c>
      <c r="E11" s="148"/>
      <c r="F11" s="147">
        <f>+'END NETO'!F24:G24</f>
        <v>41198161</v>
      </c>
      <c r="G11" s="148"/>
      <c r="H11" s="148">
        <f>+D11+E11-F11</f>
        <v>2583053216.8499999</v>
      </c>
      <c r="I11" s="148">
        <f>+'INT DEUDA'!C20</f>
        <v>52401677</v>
      </c>
      <c r="J11" s="148"/>
    </row>
    <row r="12" spans="2:10" ht="17.25" customHeight="1" x14ac:dyDescent="0.25">
      <c r="B12" s="234" t="s">
        <v>55</v>
      </c>
      <c r="C12" s="233"/>
      <c r="D12" s="62"/>
      <c r="E12" s="62"/>
      <c r="F12" s="160"/>
      <c r="G12" s="62"/>
      <c r="H12" s="62"/>
      <c r="I12" s="62"/>
      <c r="J12" s="62"/>
    </row>
    <row r="13" spans="2:10" ht="25.5" customHeight="1" x14ac:dyDescent="0.25">
      <c r="B13" s="234" t="s">
        <v>56</v>
      </c>
      <c r="C13" s="233"/>
      <c r="D13" s="62"/>
      <c r="E13" s="62"/>
      <c r="F13" s="62"/>
      <c r="G13" s="62"/>
      <c r="H13" s="62"/>
      <c r="I13" s="62"/>
      <c r="J13" s="62"/>
    </row>
    <row r="14" spans="2:10" ht="22.5" customHeight="1" x14ac:dyDescent="0.25">
      <c r="B14" s="239" t="s">
        <v>57</v>
      </c>
      <c r="C14" s="240"/>
      <c r="D14" s="60"/>
      <c r="E14" s="80" t="s">
        <v>112</v>
      </c>
      <c r="F14" s="80" t="s">
        <v>112</v>
      </c>
      <c r="G14" s="60"/>
      <c r="H14" s="60"/>
      <c r="I14" s="60"/>
      <c r="J14" s="60"/>
    </row>
    <row r="15" spans="2:10" ht="26.25" customHeight="1" x14ac:dyDescent="0.25">
      <c r="B15" s="234" t="s">
        <v>58</v>
      </c>
      <c r="C15" s="233"/>
      <c r="D15" s="87"/>
      <c r="E15" s="87"/>
      <c r="F15" s="87"/>
      <c r="G15" s="87"/>
      <c r="H15" s="88"/>
      <c r="I15" s="88"/>
      <c r="J15" s="60"/>
    </row>
    <row r="16" spans="2:10" s="91" customFormat="1" ht="15.75" customHeight="1" x14ac:dyDescent="0.25">
      <c r="B16" s="255" t="s">
        <v>59</v>
      </c>
      <c r="C16" s="256"/>
      <c r="D16" s="90"/>
      <c r="E16" s="90"/>
      <c r="F16" s="90" t="s">
        <v>112</v>
      </c>
      <c r="G16" s="90"/>
      <c r="H16" s="90" t="s">
        <v>112</v>
      </c>
      <c r="I16" s="90" t="s">
        <v>112</v>
      </c>
      <c r="J16" s="90"/>
    </row>
    <row r="17" spans="2:10" ht="22.5" customHeight="1" x14ac:dyDescent="0.25">
      <c r="B17" s="232" t="s">
        <v>60</v>
      </c>
      <c r="C17" s="233"/>
      <c r="D17" s="89" t="s">
        <v>112</v>
      </c>
      <c r="E17" s="62"/>
      <c r="F17" s="83" t="s">
        <v>112</v>
      </c>
      <c r="G17" s="62"/>
      <c r="H17" s="83" t="s">
        <v>112</v>
      </c>
      <c r="I17" s="83" t="s">
        <v>112</v>
      </c>
      <c r="J17" s="62"/>
    </row>
    <row r="18" spans="2:10" ht="18" customHeight="1" x14ac:dyDescent="0.25">
      <c r="B18" s="241" t="s">
        <v>61</v>
      </c>
      <c r="C18" s="242"/>
      <c r="D18" s="62"/>
      <c r="E18" s="101"/>
      <c r="F18" s="101"/>
      <c r="G18" s="101"/>
      <c r="H18" s="101"/>
      <c r="I18" s="101"/>
      <c r="J18" s="101"/>
    </row>
    <row r="19" spans="2:10" x14ac:dyDescent="0.25">
      <c r="B19" s="92"/>
      <c r="C19" s="93"/>
      <c r="D19" s="62"/>
      <c r="E19" s="62"/>
      <c r="F19" s="62"/>
      <c r="G19" s="62"/>
      <c r="H19" s="62"/>
      <c r="I19" s="62"/>
      <c r="J19" s="62"/>
    </row>
    <row r="20" spans="2:10" ht="31.5" customHeight="1" x14ac:dyDescent="0.25">
      <c r="B20" s="241" t="s">
        <v>62</v>
      </c>
      <c r="C20" s="242"/>
      <c r="D20" s="60"/>
      <c r="E20" s="60"/>
      <c r="F20" s="60"/>
      <c r="G20" s="60"/>
      <c r="H20" s="60"/>
      <c r="I20" s="60"/>
      <c r="J20" s="60"/>
    </row>
    <row r="21" spans="2:10" x14ac:dyDescent="0.25">
      <c r="B21" s="241"/>
      <c r="C21" s="242"/>
      <c r="D21" s="60"/>
      <c r="E21" s="60"/>
      <c r="F21" s="60"/>
      <c r="G21" s="60"/>
      <c r="H21" s="60"/>
      <c r="I21" s="60"/>
      <c r="J21" s="60"/>
    </row>
    <row r="22" spans="2:10" ht="25.5" customHeight="1" x14ac:dyDescent="0.25">
      <c r="B22" s="241" t="s">
        <v>63</v>
      </c>
      <c r="C22" s="242"/>
      <c r="D22" s="60"/>
      <c r="E22" s="60"/>
      <c r="F22" s="60"/>
      <c r="G22" s="60"/>
      <c r="H22" s="60"/>
      <c r="I22" s="60"/>
      <c r="J22" s="60"/>
    </row>
    <row r="23" spans="2:10" ht="16.5" customHeight="1" x14ac:dyDescent="0.25">
      <c r="B23" s="235" t="s">
        <v>64</v>
      </c>
      <c r="C23" s="236"/>
      <c r="D23" s="61"/>
      <c r="E23" s="61"/>
      <c r="F23" s="61"/>
      <c r="G23" s="61"/>
      <c r="H23" s="61"/>
      <c r="I23" s="61"/>
      <c r="J23" s="61"/>
    </row>
    <row r="24" spans="2:10" ht="20.25" customHeight="1" x14ac:dyDescent="0.25">
      <c r="B24" s="235" t="s">
        <v>65</v>
      </c>
      <c r="C24" s="236"/>
      <c r="D24" s="61"/>
      <c r="E24" s="61"/>
      <c r="F24" s="61"/>
      <c r="G24" s="61"/>
      <c r="H24" s="61"/>
      <c r="I24" s="61"/>
      <c r="J24" s="61"/>
    </row>
    <row r="25" spans="2:10" ht="18.75" customHeight="1" x14ac:dyDescent="0.25">
      <c r="B25" s="235" t="s">
        <v>66</v>
      </c>
      <c r="C25" s="236"/>
      <c r="D25" s="61"/>
      <c r="E25" s="61"/>
      <c r="F25" s="61"/>
      <c r="G25" s="61"/>
      <c r="H25" s="61"/>
      <c r="I25" s="61"/>
      <c r="J25" s="61"/>
    </row>
    <row r="26" spans="2:10" x14ac:dyDescent="0.25">
      <c r="B26" s="253"/>
      <c r="C26" s="254"/>
      <c r="D26" s="61"/>
      <c r="E26" s="61"/>
      <c r="F26" s="61"/>
      <c r="G26" s="61"/>
      <c r="H26" s="61"/>
      <c r="I26" s="61"/>
      <c r="J26" s="61"/>
    </row>
    <row r="27" spans="2:10" ht="33" customHeight="1" x14ac:dyDescent="0.25">
      <c r="B27" s="241" t="s">
        <v>67</v>
      </c>
      <c r="C27" s="242"/>
      <c r="D27" s="61"/>
      <c r="E27" s="61"/>
      <c r="F27" s="61"/>
      <c r="G27" s="61"/>
      <c r="H27" s="61"/>
      <c r="I27" s="61"/>
      <c r="J27" s="61"/>
    </row>
    <row r="28" spans="2:10" ht="21" customHeight="1" x14ac:dyDescent="0.25">
      <c r="B28" s="235" t="s">
        <v>68</v>
      </c>
      <c r="C28" s="236"/>
      <c r="D28" s="61"/>
      <c r="E28" s="61"/>
      <c r="F28" s="61"/>
      <c r="G28" s="61"/>
      <c r="H28" s="61"/>
      <c r="I28" s="61"/>
      <c r="J28" s="61"/>
    </row>
    <row r="29" spans="2:10" ht="22.5" customHeight="1" x14ac:dyDescent="0.25">
      <c r="B29" s="235" t="s">
        <v>69</v>
      </c>
      <c r="C29" s="236"/>
      <c r="D29" s="61"/>
      <c r="E29" s="61"/>
      <c r="F29" s="61"/>
      <c r="G29" s="61"/>
      <c r="H29" s="61"/>
      <c r="I29" s="61"/>
      <c r="J29" s="61"/>
    </row>
    <row r="30" spans="2:10" ht="21.75" customHeight="1" x14ac:dyDescent="0.25">
      <c r="B30" s="235" t="s">
        <v>70</v>
      </c>
      <c r="C30" s="236"/>
      <c r="D30" s="61"/>
      <c r="E30" s="61"/>
      <c r="F30" s="61"/>
      <c r="G30" s="61"/>
      <c r="H30" s="61"/>
      <c r="I30" s="61"/>
      <c r="J30" s="61"/>
    </row>
    <row r="31" spans="2:10" ht="15.75" thickBot="1" x14ac:dyDescent="0.3">
      <c r="B31" s="246"/>
      <c r="C31" s="247"/>
      <c r="D31" s="63"/>
      <c r="E31" s="63"/>
      <c r="F31" s="63"/>
      <c r="G31" s="63"/>
      <c r="H31" s="63"/>
      <c r="I31" s="63"/>
      <c r="J31" s="63"/>
    </row>
    <row r="32" spans="2:10" x14ac:dyDescent="0.25">
      <c r="B32" s="124"/>
      <c r="C32" s="124"/>
      <c r="D32" s="124"/>
      <c r="E32" s="124"/>
      <c r="F32" s="124"/>
      <c r="G32" s="124"/>
      <c r="H32" s="124"/>
      <c r="I32" s="124"/>
      <c r="J32" s="124"/>
    </row>
    <row r="33" spans="2:10" x14ac:dyDescent="0.25">
      <c r="B33" s="124"/>
      <c r="C33" s="124"/>
      <c r="D33" s="124"/>
      <c r="E33" s="124"/>
      <c r="F33" s="124"/>
      <c r="G33" s="124"/>
      <c r="H33" s="124"/>
      <c r="I33" s="124"/>
      <c r="J33" s="124"/>
    </row>
    <row r="34" spans="2:10" x14ac:dyDescent="0.25">
      <c r="B34" s="124"/>
      <c r="C34" s="124"/>
      <c r="D34" s="124"/>
      <c r="E34" s="124"/>
      <c r="F34" s="124"/>
      <c r="G34" s="124"/>
      <c r="H34" s="124"/>
      <c r="I34" s="124"/>
      <c r="J34" s="124"/>
    </row>
    <row r="35" spans="2:10" x14ac:dyDescent="0.25">
      <c r="B35" s="124"/>
      <c r="C35" s="124"/>
      <c r="D35" s="124"/>
      <c r="E35" s="124"/>
      <c r="F35" s="124"/>
      <c r="G35" s="124"/>
      <c r="H35" s="124"/>
      <c r="I35" s="124"/>
      <c r="J35" s="124"/>
    </row>
    <row r="36" spans="2:10" x14ac:dyDescent="0.25">
      <c r="B36" s="138"/>
      <c r="C36" s="138"/>
      <c r="D36" s="138"/>
      <c r="E36" s="124"/>
      <c r="F36" s="124"/>
      <c r="G36" s="138"/>
      <c r="H36" s="139"/>
      <c r="I36" s="137"/>
      <c r="J36" s="124"/>
    </row>
    <row r="37" spans="2:10" x14ac:dyDescent="0.25">
      <c r="B37" s="251" t="s">
        <v>132</v>
      </c>
      <c r="C37" s="251"/>
      <c r="D37" s="251"/>
      <c r="E37" s="124"/>
      <c r="F37" s="124"/>
      <c r="G37" s="189" t="s">
        <v>130</v>
      </c>
      <c r="H37" s="189"/>
      <c r="J37" s="122"/>
    </row>
    <row r="38" spans="2:10" x14ac:dyDescent="0.25">
      <c r="B38" s="189" t="s">
        <v>137</v>
      </c>
      <c r="C38" s="189"/>
      <c r="D38" s="189"/>
      <c r="E38" s="124"/>
      <c r="F38" s="124"/>
      <c r="G38" s="252" t="s">
        <v>123</v>
      </c>
      <c r="H38" s="252"/>
      <c r="J38" s="123"/>
    </row>
    <row r="39" spans="2:10" x14ac:dyDescent="0.25">
      <c r="B39" s="170"/>
      <c r="C39" s="170"/>
      <c r="D39" s="170"/>
      <c r="E39" s="65"/>
      <c r="F39" s="65"/>
      <c r="G39" s="65"/>
      <c r="H39" s="65"/>
      <c r="I39" s="65"/>
      <c r="J39" s="65"/>
    </row>
    <row r="40" spans="2:10" x14ac:dyDescent="0.25">
      <c r="B40" s="170"/>
      <c r="C40" s="170"/>
      <c r="D40" s="170"/>
      <c r="E40" s="65"/>
      <c r="F40" s="65"/>
      <c r="G40" s="65"/>
      <c r="H40" s="65"/>
      <c r="I40" s="65"/>
      <c r="J40" s="65"/>
    </row>
    <row r="41" spans="2:10" x14ac:dyDescent="0.25">
      <c r="B41" s="170"/>
      <c r="C41" s="170"/>
      <c r="D41" s="170"/>
      <c r="E41" s="65"/>
      <c r="F41" s="65"/>
      <c r="G41" s="65"/>
      <c r="H41" s="65"/>
      <c r="I41" s="65"/>
      <c r="J41" s="65"/>
    </row>
    <row r="42" spans="2:10" x14ac:dyDescent="0.25">
      <c r="B42" s="170"/>
      <c r="C42" s="170"/>
      <c r="D42" s="170"/>
      <c r="E42" s="65"/>
      <c r="F42" s="65"/>
      <c r="G42" s="65"/>
      <c r="H42" s="65"/>
      <c r="I42" s="65"/>
      <c r="J42" s="65"/>
    </row>
    <row r="43" spans="2:10" x14ac:dyDescent="0.25">
      <c r="B43" s="170"/>
      <c r="C43" s="170"/>
      <c r="D43" s="170"/>
      <c r="E43" s="65"/>
      <c r="F43" s="65"/>
      <c r="G43" s="65"/>
      <c r="H43" s="65"/>
      <c r="I43" s="65"/>
      <c r="J43" s="65"/>
    </row>
    <row r="44" spans="2:10" x14ac:dyDescent="0.25">
      <c r="B44" s="170"/>
      <c r="C44" s="170"/>
      <c r="D44" s="170"/>
      <c r="E44" s="65"/>
      <c r="F44" s="65"/>
      <c r="G44" s="65"/>
      <c r="H44" s="65"/>
      <c r="I44" s="65"/>
      <c r="J44" s="65"/>
    </row>
    <row r="45" spans="2:10" x14ac:dyDescent="0.25">
      <c r="B45" s="170"/>
      <c r="C45" s="170"/>
      <c r="D45" s="170"/>
      <c r="E45" s="65"/>
      <c r="F45" s="65"/>
      <c r="G45" s="65"/>
      <c r="H45" s="65"/>
      <c r="I45" s="65"/>
      <c r="J45" s="65"/>
    </row>
    <row r="46" spans="2:10" x14ac:dyDescent="0.25">
      <c r="B46" s="170"/>
      <c r="C46" s="170"/>
      <c r="D46" s="170"/>
      <c r="E46" s="65"/>
      <c r="F46" s="65"/>
      <c r="G46" s="65"/>
      <c r="H46" s="65"/>
      <c r="I46" s="65"/>
      <c r="J46" s="65"/>
    </row>
    <row r="47" spans="2:10" x14ac:dyDescent="0.25">
      <c r="B47" s="64"/>
      <c r="C47" s="65"/>
      <c r="D47" s="65"/>
      <c r="E47" s="65"/>
      <c r="F47" s="65"/>
      <c r="G47" s="65"/>
      <c r="H47" s="65"/>
      <c r="I47" s="65"/>
      <c r="J47" s="65"/>
    </row>
    <row r="48" spans="2:10" x14ac:dyDescent="0.25">
      <c r="B48" s="64"/>
      <c r="C48" s="65"/>
      <c r="D48" s="65"/>
      <c r="E48" s="65"/>
      <c r="F48" s="65"/>
      <c r="G48" s="65"/>
      <c r="H48" s="65"/>
      <c r="I48" s="65"/>
      <c r="J48" s="65"/>
    </row>
    <row r="49" spans="2:10" x14ac:dyDescent="0.25">
      <c r="B49" s="64"/>
      <c r="C49" s="65"/>
      <c r="D49" s="65"/>
      <c r="E49" s="65"/>
      <c r="F49" s="65"/>
      <c r="G49" s="65"/>
      <c r="H49" s="65"/>
      <c r="I49" s="65"/>
      <c r="J49" s="65"/>
    </row>
    <row r="50" spans="2:10" x14ac:dyDescent="0.25">
      <c r="B50" s="64"/>
      <c r="C50" s="65"/>
      <c r="D50" s="65"/>
      <c r="E50" s="65"/>
      <c r="F50" s="65"/>
      <c r="G50" s="65"/>
      <c r="H50" s="65"/>
      <c r="I50" s="65"/>
      <c r="J50" s="65"/>
    </row>
    <row r="51" spans="2:10" x14ac:dyDescent="0.25">
      <c r="B51" s="64"/>
      <c r="C51" s="65"/>
      <c r="D51" s="65"/>
      <c r="E51" s="65"/>
      <c r="F51" s="65"/>
      <c r="G51" s="65"/>
      <c r="H51" s="65"/>
      <c r="I51" s="65"/>
      <c r="J51" s="65"/>
    </row>
    <row r="52" spans="2:10" x14ac:dyDescent="0.25">
      <c r="B52" s="64"/>
      <c r="C52" s="65"/>
      <c r="D52" s="65"/>
      <c r="E52" s="65"/>
      <c r="F52" s="65"/>
      <c r="G52" s="65"/>
      <c r="H52" s="65"/>
      <c r="I52" s="65"/>
      <c r="J52" s="65"/>
    </row>
    <row r="53" spans="2:10" x14ac:dyDescent="0.25">
      <c r="B53" s="64"/>
      <c r="C53" s="65"/>
      <c r="D53" s="65"/>
      <c r="E53" s="65"/>
      <c r="F53" s="65"/>
      <c r="G53" s="65"/>
      <c r="H53" s="65"/>
      <c r="I53" s="65"/>
      <c r="J53" s="65"/>
    </row>
    <row r="54" spans="2:10" ht="15.75" thickBot="1" x14ac:dyDescent="0.3">
      <c r="B54" s="64"/>
      <c r="C54" s="65"/>
      <c r="D54" s="65"/>
      <c r="E54" s="65"/>
      <c r="F54" s="65"/>
      <c r="G54" s="65"/>
      <c r="H54" s="65"/>
      <c r="I54" s="65"/>
      <c r="J54" s="65"/>
    </row>
    <row r="55" spans="2:10" x14ac:dyDescent="0.25">
      <c r="B55" s="248" t="s">
        <v>71</v>
      </c>
      <c r="C55" s="66" t="s">
        <v>72</v>
      </c>
      <c r="D55" s="66" t="s">
        <v>73</v>
      </c>
      <c r="E55" s="66" t="s">
        <v>74</v>
      </c>
      <c r="F55" s="243" t="s">
        <v>75</v>
      </c>
      <c r="G55" s="66" t="s">
        <v>76</v>
      </c>
      <c r="H55" s="65"/>
      <c r="I55" s="65"/>
      <c r="J55" s="65"/>
    </row>
    <row r="56" spans="2:10" x14ac:dyDescent="0.25">
      <c r="B56" s="249"/>
      <c r="C56" s="67" t="s">
        <v>77</v>
      </c>
      <c r="D56" s="67" t="s">
        <v>78</v>
      </c>
      <c r="E56" s="67" t="s">
        <v>79</v>
      </c>
      <c r="F56" s="244"/>
      <c r="G56" s="67" t="s">
        <v>80</v>
      </c>
      <c r="H56" s="65"/>
      <c r="I56" s="65"/>
      <c r="J56" s="65"/>
    </row>
    <row r="57" spans="2:10" ht="15.75" thickBot="1" x14ac:dyDescent="0.3">
      <c r="B57" s="250"/>
      <c r="C57" s="68"/>
      <c r="D57" s="69" t="s">
        <v>81</v>
      </c>
      <c r="E57" s="68"/>
      <c r="F57" s="245"/>
      <c r="G57" s="68"/>
      <c r="H57" s="65"/>
      <c r="I57" s="65"/>
      <c r="J57" s="65"/>
    </row>
    <row r="58" spans="2:10" ht="52.5" customHeight="1" x14ac:dyDescent="0.25">
      <c r="B58" s="70" t="s">
        <v>82</v>
      </c>
      <c r="C58" s="62"/>
      <c r="D58" s="62"/>
      <c r="E58" s="62"/>
      <c r="F58" s="62"/>
      <c r="G58" s="62"/>
      <c r="H58" s="65"/>
      <c r="I58" s="65"/>
      <c r="J58" s="65"/>
    </row>
    <row r="59" spans="2:10" ht="22.5" customHeight="1" x14ac:dyDescent="0.25">
      <c r="B59" s="71" t="s">
        <v>83</v>
      </c>
      <c r="C59" s="83"/>
      <c r="D59" s="85"/>
      <c r="E59" s="83"/>
      <c r="F59" s="83"/>
      <c r="G59" s="83"/>
      <c r="H59" s="65"/>
      <c r="I59" s="65"/>
      <c r="J59" s="65"/>
    </row>
    <row r="60" spans="2:10" ht="22.5" customHeight="1" x14ac:dyDescent="0.25">
      <c r="B60" s="71" t="s">
        <v>84</v>
      </c>
      <c r="C60" s="83"/>
      <c r="D60" s="85"/>
      <c r="E60" s="86"/>
      <c r="F60" s="83"/>
      <c r="G60" s="83"/>
      <c r="H60" s="65"/>
      <c r="I60" s="65"/>
      <c r="J60" s="65"/>
    </row>
    <row r="61" spans="2:10" ht="23.25" customHeight="1" thickBot="1" x14ac:dyDescent="0.3">
      <c r="B61" s="72" t="s">
        <v>85</v>
      </c>
      <c r="C61" s="84"/>
      <c r="D61" s="84"/>
      <c r="E61" s="84"/>
      <c r="F61" s="84"/>
      <c r="G61" s="84"/>
      <c r="H61" s="65"/>
      <c r="I61" s="65"/>
      <c r="J61" s="65"/>
    </row>
  </sheetData>
  <mergeCells count="47">
    <mergeCell ref="B26:C26"/>
    <mergeCell ref="B14:C14"/>
    <mergeCell ref="B15:C15"/>
    <mergeCell ref="B16:C16"/>
    <mergeCell ref="B17:C17"/>
    <mergeCell ref="B18:C18"/>
    <mergeCell ref="B21:C21"/>
    <mergeCell ref="B22:C22"/>
    <mergeCell ref="B23:C23"/>
    <mergeCell ref="B24:C24"/>
    <mergeCell ref="B43:D43"/>
    <mergeCell ref="B44:D44"/>
    <mergeCell ref="B45:D45"/>
    <mergeCell ref="G37:H37"/>
    <mergeCell ref="G38:H38"/>
    <mergeCell ref="B9:C9"/>
    <mergeCell ref="B10:C10"/>
    <mergeCell ref="B20:C20"/>
    <mergeCell ref="F55:F57"/>
    <mergeCell ref="B27:C27"/>
    <mergeCell ref="B28:C28"/>
    <mergeCell ref="B29:C29"/>
    <mergeCell ref="B30:C30"/>
    <mergeCell ref="B31:C31"/>
    <mergeCell ref="B55:B57"/>
    <mergeCell ref="B37:D37"/>
    <mergeCell ref="B38:D38"/>
    <mergeCell ref="B39:D39"/>
    <mergeCell ref="B40:D40"/>
    <mergeCell ref="B41:D41"/>
    <mergeCell ref="B42:D42"/>
    <mergeCell ref="B46:D46"/>
    <mergeCell ref="B1:J1"/>
    <mergeCell ref="B2:J2"/>
    <mergeCell ref="B3:J3"/>
    <mergeCell ref="B4:J4"/>
    <mergeCell ref="B6:C7"/>
    <mergeCell ref="E6:E7"/>
    <mergeCell ref="F6:F7"/>
    <mergeCell ref="G6:G7"/>
    <mergeCell ref="I6:I7"/>
    <mergeCell ref="J6:J7"/>
    <mergeCell ref="B11:C11"/>
    <mergeCell ref="B12:C12"/>
    <mergeCell ref="B13:C13"/>
    <mergeCell ref="B25:C25"/>
    <mergeCell ref="B8:C8"/>
  </mergeCells>
  <printOptions horizontalCentered="1"/>
  <pageMargins left="0.31496062992125984" right="0.35433070866141736" top="0" bottom="0" header="0" footer="0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zoomScale="120" zoomScaleNormal="120" workbookViewId="0">
      <selection activeCell="E6" sqref="E6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24" t="s">
        <v>110</v>
      </c>
      <c r="B1" s="224"/>
      <c r="C1" s="224"/>
      <c r="D1" s="224"/>
      <c r="E1" s="224"/>
      <c r="F1" s="224"/>
      <c r="G1" s="224"/>
      <c r="H1" s="224"/>
      <c r="I1" s="224"/>
      <c r="J1" s="224"/>
      <c r="K1" s="224"/>
    </row>
    <row r="2" spans="1:11" x14ac:dyDescent="0.25">
      <c r="A2" s="225" t="s">
        <v>86</v>
      </c>
      <c r="B2" s="225"/>
      <c r="C2" s="225"/>
      <c r="D2" s="225"/>
      <c r="E2" s="225"/>
      <c r="F2" s="225"/>
      <c r="G2" s="225"/>
      <c r="H2" s="225"/>
      <c r="I2" s="225"/>
      <c r="J2" s="225"/>
      <c r="K2" s="225"/>
    </row>
    <row r="3" spans="1:11" x14ac:dyDescent="0.25">
      <c r="A3" s="225" t="s">
        <v>135</v>
      </c>
      <c r="B3" s="225"/>
      <c r="C3" s="225"/>
      <c r="D3" s="225"/>
      <c r="E3" s="225"/>
      <c r="F3" s="225"/>
      <c r="G3" s="225"/>
      <c r="H3" s="225"/>
      <c r="I3" s="225"/>
      <c r="J3" s="225"/>
      <c r="K3" s="225"/>
    </row>
    <row r="4" spans="1:11" x14ac:dyDescent="0.25">
      <c r="A4" s="225" t="s">
        <v>113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</row>
    <row r="5" spans="1:11" ht="15.75" thickBot="1" x14ac:dyDescent="0.3">
      <c r="A5" s="102"/>
      <c r="B5" s="102"/>
      <c r="C5" s="102"/>
      <c r="D5" s="102"/>
      <c r="E5" s="102"/>
      <c r="F5" s="102"/>
      <c r="G5" s="102"/>
      <c r="H5" s="102"/>
      <c r="I5" s="102"/>
      <c r="J5" s="102"/>
      <c r="K5" s="102"/>
    </row>
    <row r="6" spans="1:11" ht="79.5" thickBot="1" x14ac:dyDescent="0.3">
      <c r="A6" s="143" t="s">
        <v>87</v>
      </c>
      <c r="B6" s="141" t="s">
        <v>88</v>
      </c>
      <c r="C6" s="141" t="s">
        <v>89</v>
      </c>
      <c r="D6" s="141" t="s">
        <v>90</v>
      </c>
      <c r="E6" s="141" t="s">
        <v>91</v>
      </c>
      <c r="F6" s="141" t="s">
        <v>92</v>
      </c>
      <c r="G6" s="141" t="s">
        <v>93</v>
      </c>
      <c r="H6" s="141" t="s">
        <v>94</v>
      </c>
      <c r="I6" s="141" t="s">
        <v>95</v>
      </c>
      <c r="J6" s="141" t="s">
        <v>96</v>
      </c>
      <c r="K6" s="141" t="s">
        <v>97</v>
      </c>
    </row>
    <row r="7" spans="1:11" x14ac:dyDescent="0.25">
      <c r="A7" s="73"/>
      <c r="B7" s="61"/>
      <c r="C7" s="61"/>
      <c r="D7" s="61"/>
      <c r="E7" s="61"/>
      <c r="F7" s="61"/>
      <c r="G7" s="61"/>
      <c r="H7" s="61"/>
      <c r="I7" s="61"/>
      <c r="J7" s="61"/>
      <c r="K7" s="61"/>
    </row>
    <row r="8" spans="1:11" ht="33.75" x14ac:dyDescent="0.25">
      <c r="A8" s="74" t="s">
        <v>98</v>
      </c>
      <c r="B8" s="60"/>
      <c r="C8" s="60"/>
      <c r="D8" s="60"/>
      <c r="E8" s="60"/>
      <c r="F8" s="60"/>
      <c r="G8" s="60"/>
      <c r="H8" s="60"/>
      <c r="I8" s="60"/>
      <c r="J8" s="60"/>
      <c r="K8" s="60"/>
    </row>
    <row r="9" spans="1:11" x14ac:dyDescent="0.25">
      <c r="A9" s="75" t="s">
        <v>99</v>
      </c>
      <c r="B9" s="60"/>
      <c r="C9" s="60"/>
      <c r="D9" s="60"/>
      <c r="E9" s="60"/>
      <c r="F9" s="60"/>
      <c r="G9" s="60"/>
      <c r="H9" s="60"/>
      <c r="I9" s="60"/>
      <c r="J9" s="60"/>
      <c r="K9" s="60"/>
    </row>
    <row r="10" spans="1:11" x14ac:dyDescent="0.25">
      <c r="A10" s="75" t="s">
        <v>100</v>
      </c>
      <c r="B10" s="60"/>
      <c r="C10" s="60"/>
      <c r="D10" s="60"/>
      <c r="E10" s="60"/>
      <c r="F10" s="60"/>
      <c r="G10" s="60"/>
      <c r="H10" s="60"/>
      <c r="I10" s="60"/>
      <c r="J10" s="60"/>
      <c r="K10" s="60"/>
    </row>
    <row r="11" spans="1:11" x14ac:dyDescent="0.25">
      <c r="A11" s="75" t="s">
        <v>101</v>
      </c>
      <c r="B11" s="60"/>
      <c r="C11" s="60"/>
      <c r="D11" s="60"/>
      <c r="E11" s="60"/>
      <c r="F11" s="60"/>
      <c r="G11" s="60"/>
      <c r="H11" s="60"/>
      <c r="I11" s="60"/>
      <c r="J11" s="60"/>
      <c r="K11" s="60"/>
    </row>
    <row r="12" spans="1:11" x14ac:dyDescent="0.25">
      <c r="A12" s="75" t="s">
        <v>102</v>
      </c>
      <c r="B12" s="60"/>
      <c r="C12" s="60"/>
      <c r="D12" s="60"/>
      <c r="E12" s="60"/>
      <c r="F12" s="60"/>
      <c r="G12" s="60"/>
      <c r="H12" s="60"/>
      <c r="I12" s="60"/>
      <c r="J12" s="60"/>
      <c r="K12" s="60"/>
    </row>
    <row r="13" spans="1:11" x14ac:dyDescent="0.25">
      <c r="A13" s="76"/>
      <c r="B13" s="60"/>
      <c r="C13" s="60"/>
      <c r="D13" s="60"/>
      <c r="E13" s="60"/>
      <c r="F13" s="60"/>
      <c r="G13" s="60"/>
      <c r="H13" s="60"/>
      <c r="I13" s="60"/>
      <c r="J13" s="60"/>
      <c r="K13" s="60"/>
    </row>
    <row r="14" spans="1:11" ht="22.5" x14ac:dyDescent="0.25">
      <c r="A14" s="74" t="s">
        <v>103</v>
      </c>
      <c r="B14" s="60"/>
      <c r="C14" s="60"/>
      <c r="D14" s="60"/>
      <c r="E14" s="60"/>
      <c r="F14" s="60"/>
      <c r="G14" s="60"/>
      <c r="H14" s="60"/>
      <c r="I14" s="60"/>
      <c r="J14" s="60"/>
      <c r="K14" s="60"/>
    </row>
    <row r="15" spans="1:11" x14ac:dyDescent="0.25">
      <c r="A15" s="75" t="s">
        <v>104</v>
      </c>
      <c r="B15" s="60"/>
      <c r="C15" s="60"/>
      <c r="D15" s="60"/>
      <c r="E15" s="60"/>
      <c r="F15" s="60"/>
      <c r="G15" s="60"/>
      <c r="H15" s="60"/>
      <c r="I15" s="60"/>
      <c r="J15" s="60"/>
      <c r="K15" s="60"/>
    </row>
    <row r="16" spans="1:11" x14ac:dyDescent="0.25">
      <c r="A16" s="75" t="s">
        <v>105</v>
      </c>
      <c r="B16" s="60"/>
      <c r="C16" s="60"/>
      <c r="D16" s="60"/>
      <c r="E16" s="60"/>
      <c r="F16" s="60"/>
      <c r="G16" s="60"/>
      <c r="H16" s="60"/>
      <c r="I16" s="60"/>
      <c r="J16" s="60"/>
      <c r="K16" s="60"/>
    </row>
    <row r="17" spans="1:11" x14ac:dyDescent="0.25">
      <c r="A17" s="75" t="s">
        <v>106</v>
      </c>
      <c r="B17" s="60"/>
      <c r="C17" s="60"/>
      <c r="D17" s="60"/>
      <c r="E17" s="60"/>
      <c r="F17" s="60"/>
      <c r="G17" s="60"/>
      <c r="H17" s="60"/>
      <c r="I17" s="60"/>
      <c r="J17" s="60"/>
      <c r="K17" s="60"/>
    </row>
    <row r="18" spans="1:11" x14ac:dyDescent="0.25">
      <c r="A18" s="75" t="s">
        <v>107</v>
      </c>
      <c r="B18" s="60"/>
      <c r="C18" s="60"/>
      <c r="D18" s="60"/>
      <c r="E18" s="60"/>
      <c r="F18" s="60"/>
      <c r="G18" s="60"/>
      <c r="H18" s="60"/>
      <c r="I18" s="60"/>
      <c r="J18" s="60"/>
      <c r="K18" s="60"/>
    </row>
    <row r="19" spans="1:11" x14ac:dyDescent="0.25">
      <c r="A19" s="76"/>
      <c r="B19" s="60"/>
      <c r="C19" s="60"/>
      <c r="D19" s="60"/>
      <c r="E19" s="60"/>
      <c r="F19" s="60"/>
      <c r="G19" s="60"/>
      <c r="H19" s="60"/>
      <c r="I19" s="60"/>
      <c r="J19" s="60"/>
      <c r="K19" s="60"/>
    </row>
    <row r="20" spans="1:11" ht="33.75" x14ac:dyDescent="0.25">
      <c r="A20" s="74" t="s">
        <v>108</v>
      </c>
      <c r="B20" s="60"/>
      <c r="C20" s="60"/>
      <c r="D20" s="60"/>
      <c r="E20" s="60"/>
      <c r="F20" s="60"/>
      <c r="G20" s="60"/>
      <c r="H20" s="60"/>
      <c r="I20" s="60"/>
      <c r="J20" s="60"/>
      <c r="K20" s="60"/>
    </row>
    <row r="21" spans="1:11" ht="15.75" thickBot="1" x14ac:dyDescent="0.3">
      <c r="A21" s="72"/>
      <c r="B21" s="77"/>
      <c r="C21" s="77"/>
      <c r="D21" s="77"/>
      <c r="E21" s="77"/>
      <c r="F21" s="77"/>
      <c r="G21" s="77"/>
      <c r="H21" s="77"/>
      <c r="I21" s="77"/>
      <c r="J21" s="77"/>
      <c r="K21" s="77"/>
    </row>
    <row r="26" spans="1:11" x14ac:dyDescent="0.25">
      <c r="B26" s="142"/>
      <c r="C26" s="142"/>
      <c r="D26" s="142"/>
      <c r="H26" s="257"/>
      <c r="I26" s="257"/>
    </row>
    <row r="27" spans="1:11" x14ac:dyDescent="0.25">
      <c r="B27" s="251" t="s">
        <v>132</v>
      </c>
      <c r="C27" s="251"/>
      <c r="D27" s="251"/>
      <c r="H27" s="189" t="s">
        <v>130</v>
      </c>
      <c r="I27" s="189"/>
    </row>
    <row r="28" spans="1:11" x14ac:dyDescent="0.25">
      <c r="B28" s="189" t="s">
        <v>137</v>
      </c>
      <c r="C28" s="189"/>
      <c r="D28" s="189"/>
      <c r="H28" s="252" t="s">
        <v>123</v>
      </c>
      <c r="I28" s="252"/>
    </row>
    <row r="29" spans="1:11" x14ac:dyDescent="0.25">
      <c r="B29" s="170"/>
      <c r="C29" s="170"/>
      <c r="D29" s="170"/>
    </row>
    <row r="30" spans="1:11" x14ac:dyDescent="0.25">
      <c r="B30" s="170"/>
      <c r="C30" s="170"/>
      <c r="D30" s="170"/>
    </row>
    <row r="31" spans="1:11" x14ac:dyDescent="0.25">
      <c r="B31" s="170"/>
      <c r="C31" s="170"/>
      <c r="D31" s="170"/>
    </row>
    <row r="32" spans="1:11" x14ac:dyDescent="0.25">
      <c r="B32" s="170"/>
      <c r="C32" s="170"/>
      <c r="D32" s="170"/>
    </row>
    <row r="33" spans="2:4" x14ac:dyDescent="0.25">
      <c r="B33" s="170"/>
      <c r="C33" s="170"/>
      <c r="D33" s="170"/>
    </row>
    <row r="34" spans="2:4" x14ac:dyDescent="0.25">
      <c r="B34" s="170"/>
      <c r="C34" s="170"/>
      <c r="D34" s="170"/>
    </row>
    <row r="35" spans="2:4" x14ac:dyDescent="0.25">
      <c r="B35" s="170"/>
      <c r="C35" s="170"/>
      <c r="D35" s="170"/>
    </row>
    <row r="36" spans="2:4" x14ac:dyDescent="0.25">
      <c r="B36" s="170"/>
      <c r="C36" s="170"/>
      <c r="D36" s="170"/>
    </row>
  </sheetData>
  <mergeCells count="17">
    <mergeCell ref="H26:I26"/>
    <mergeCell ref="H28:I28"/>
    <mergeCell ref="A1:K1"/>
    <mergeCell ref="A2:K2"/>
    <mergeCell ref="A3:K3"/>
    <mergeCell ref="A4:K4"/>
    <mergeCell ref="H27:I27"/>
    <mergeCell ref="B27:D27"/>
    <mergeCell ref="B28:D28"/>
    <mergeCell ref="B34:D34"/>
    <mergeCell ref="B35:D35"/>
    <mergeCell ref="B36:D36"/>
    <mergeCell ref="B29:D29"/>
    <mergeCell ref="B30:D30"/>
    <mergeCell ref="B31:D31"/>
    <mergeCell ref="B32:D32"/>
    <mergeCell ref="B33:D33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6</vt:i4>
      </vt:variant>
    </vt:vector>
  </HeadingPairs>
  <TitlesOfParts>
    <vt:vector size="12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IAODF!Área_de_impresión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2021-04-30T19:32:55Z</cp:lastPrinted>
  <dcterms:created xsi:type="dcterms:W3CDTF">2017-03-13T17:50:42Z</dcterms:created>
  <dcterms:modified xsi:type="dcterms:W3CDTF">2021-08-02T19:54:58Z</dcterms:modified>
</cp:coreProperties>
</file>